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4"/>
  </bookViews>
  <sheets>
    <sheet name="Port parallèle" sheetId="1" r:id="rId1"/>
    <sheet name="Cordon parallèle" sheetId="2" r:id="rId2"/>
    <sheet name="Drivers" sheetId="3" r:id="rId3"/>
    <sheet name="Résolutions" sheetId="4" r:id="rId4"/>
    <sheet name="FAO" sheetId="6" r:id="rId5"/>
    <sheet name="Notes" sheetId="7" r:id="rId6"/>
    <sheet name="Calculs" sheetId="8" r:id="rId7"/>
  </sheets>
  <calcPr calcId="125725"/>
</workbook>
</file>

<file path=xl/calcChain.xml><?xml version="1.0" encoding="utf-8"?>
<calcChain xmlns="http://schemas.openxmlformats.org/spreadsheetml/2006/main">
  <c r="F13" i="8"/>
  <c r="G7" l="1"/>
  <c r="F9"/>
  <c r="G9" l="1"/>
  <c r="F11" s="1"/>
  <c r="G3"/>
  <c r="G11" s="1"/>
  <c r="G13" l="1"/>
  <c r="G5"/>
  <c r="F5" s="1"/>
  <c r="O12" i="4" l="1"/>
  <c r="K12"/>
  <c r="L12" s="1"/>
  <c r="O11"/>
  <c r="K11"/>
  <c r="N11" s="1"/>
  <c r="O9"/>
  <c r="K9"/>
  <c r="L9" s="1"/>
  <c r="O8"/>
  <c r="K8"/>
  <c r="N8" s="1"/>
  <c r="O6"/>
  <c r="K6"/>
  <c r="L6" s="1"/>
  <c r="O5"/>
  <c r="K5"/>
  <c r="N5" s="1"/>
  <c r="L5" l="1"/>
  <c r="M6"/>
  <c r="L8"/>
  <c r="M9"/>
  <c r="L11"/>
  <c r="M12"/>
  <c r="N6"/>
  <c r="N9"/>
  <c r="N12"/>
  <c r="J6"/>
  <c r="J9"/>
  <c r="J12"/>
  <c r="M5"/>
  <c r="M8"/>
  <c r="M11"/>
  <c r="J5"/>
  <c r="J8"/>
  <c r="J11"/>
</calcChain>
</file>

<file path=xl/sharedStrings.xml><?xml version="1.0" encoding="utf-8"?>
<sst xmlns="http://schemas.openxmlformats.org/spreadsheetml/2006/main" count="568" uniqueCount="274">
  <si>
    <t>PIN</t>
  </si>
  <si>
    <t>B0 strobe</t>
  </si>
  <si>
    <t>D0</t>
  </si>
  <si>
    <t>D1</t>
  </si>
  <si>
    <t>D2</t>
  </si>
  <si>
    <t>D3</t>
  </si>
  <si>
    <t>D4</t>
  </si>
  <si>
    <t>D5</t>
  </si>
  <si>
    <t>D6</t>
  </si>
  <si>
    <t>D7</t>
  </si>
  <si>
    <t>accusé</t>
  </si>
  <si>
    <t>occupé</t>
  </si>
  <si>
    <t>fin papier</t>
  </si>
  <si>
    <t>sélection</t>
  </si>
  <si>
    <t>B1 saut</t>
  </si>
  <si>
    <t>erreur</t>
  </si>
  <si>
    <t>B2 init</t>
  </si>
  <si>
    <t>B3 select</t>
  </si>
  <si>
    <t>masse</t>
  </si>
  <si>
    <t>Type</t>
  </si>
  <si>
    <t>sortie</t>
  </si>
  <si>
    <t>entrée</t>
  </si>
  <si>
    <t>Clock</t>
  </si>
  <si>
    <t>Dir</t>
  </si>
  <si>
    <t>Enable</t>
  </si>
  <si>
    <t>Broche</t>
  </si>
  <si>
    <t>Butées</t>
  </si>
  <si>
    <t>ATU</t>
  </si>
  <si>
    <t>Palpeur</t>
  </si>
  <si>
    <t>S</t>
  </si>
  <si>
    <t>E</t>
  </si>
  <si>
    <t>Fonction</t>
  </si>
  <si>
    <t>NINOS</t>
  </si>
  <si>
    <t>butée X</t>
  </si>
  <si>
    <t>butée Y</t>
  </si>
  <si>
    <t>butée Z</t>
  </si>
  <si>
    <t>butée A</t>
  </si>
  <si>
    <t>palpeur</t>
  </si>
  <si>
    <t>enable</t>
  </si>
  <si>
    <t>clock X</t>
  </si>
  <si>
    <t>clock Y</t>
  </si>
  <si>
    <t>clock Z</t>
  </si>
  <si>
    <t>dir X</t>
  </si>
  <si>
    <t>dir Y</t>
  </si>
  <si>
    <t>dir Z</t>
  </si>
  <si>
    <t>clock A</t>
  </si>
  <si>
    <t>dir A</t>
  </si>
  <si>
    <t>clock B</t>
  </si>
  <si>
    <t>dir B</t>
  </si>
  <si>
    <t>PC</t>
  </si>
  <si>
    <t>broche</t>
  </si>
  <si>
    <t>INTERFACE</t>
  </si>
  <si>
    <t>Config.</t>
  </si>
  <si>
    <t>Câblé</t>
  </si>
  <si>
    <t>vers -&gt;</t>
  </si>
  <si>
    <t>CORDON PARALLELE</t>
  </si>
  <si>
    <t>BD25 M</t>
  </si>
  <si>
    <t>DB25 F</t>
  </si>
  <si>
    <t>2M542</t>
  </si>
  <si>
    <t>SW1</t>
  </si>
  <si>
    <t>SW2</t>
  </si>
  <si>
    <t>SW3</t>
  </si>
  <si>
    <t>SW4</t>
  </si>
  <si>
    <t>SW5</t>
  </si>
  <si>
    <t>SW6</t>
  </si>
  <si>
    <t>SW7</t>
  </si>
  <si>
    <t>SW8</t>
  </si>
  <si>
    <t>2,37 A</t>
  </si>
  <si>
    <t>Reduce</t>
  </si>
  <si>
    <t>NEMA 23</t>
  </si>
  <si>
    <t>Rouge</t>
  </si>
  <si>
    <t>Vert</t>
  </si>
  <si>
    <t>Jaune</t>
  </si>
  <si>
    <t>Bleu</t>
  </si>
  <si>
    <t>400 pas/tr (mode 1/2 pas)</t>
  </si>
  <si>
    <t>AXE X</t>
  </si>
  <si>
    <t>AXE Y</t>
  </si>
  <si>
    <t>AXE Z</t>
  </si>
  <si>
    <t>800 pas/tr (mode 1/4 pas)</t>
  </si>
  <si>
    <t>DB9 Mâle</t>
  </si>
  <si>
    <t>DRIVER</t>
  </si>
  <si>
    <t>1.91 A</t>
  </si>
  <si>
    <t>3200 pas/tr (mode 1/16 pas)</t>
  </si>
  <si>
    <t>VALEURS MACHINE</t>
  </si>
  <si>
    <t>RESULTATS</t>
  </si>
  <si>
    <t>interface</t>
  </si>
  <si>
    <t>transmission</t>
  </si>
  <si>
    <t>axes</t>
  </si>
  <si>
    <t>moteur</t>
  </si>
  <si>
    <t>driver</t>
  </si>
  <si>
    <t>mesure</t>
  </si>
  <si>
    <t>vitesse</t>
  </si>
  <si>
    <t>fréquence</t>
  </si>
  <si>
    <t>résolution</t>
  </si>
  <si>
    <t>pas/tour</t>
  </si>
  <si>
    <t>mode pas</t>
  </si>
  <si>
    <t>mm/tr</t>
  </si>
  <si>
    <t>mm/s</t>
  </si>
  <si>
    <t>pas/mm</t>
  </si>
  <si>
    <t>pas/tr</t>
  </si>
  <si>
    <t>Hz</t>
  </si>
  <si>
    <t>mm</t>
  </si>
  <si>
    <t>mm/mn</t>
  </si>
  <si>
    <t>XYZ</t>
  </si>
  <si>
    <t>Parallèle</t>
  </si>
  <si>
    <t>courroie</t>
  </si>
  <si>
    <t>XY</t>
  </si>
  <si>
    <t>vis</t>
  </si>
  <si>
    <t>Z</t>
  </si>
  <si>
    <t>étage 1</t>
  </si>
  <si>
    <t>10d / 34d</t>
  </si>
  <si>
    <t>étage 2</t>
  </si>
  <si>
    <t>30d / 72d</t>
  </si>
  <si>
    <t>Fmax USB</t>
  </si>
  <si>
    <t>étage 3</t>
  </si>
  <si>
    <t>18d / 5.08mm</t>
  </si>
  <si>
    <t>rapport</t>
  </si>
  <si>
    <t>8.16:1</t>
  </si>
  <si>
    <t>Vmax 24V</t>
  </si>
  <si>
    <t>600 tr/mn</t>
  </si>
  <si>
    <t>Vmax XY</t>
  </si>
  <si>
    <t>6600 mm/mn</t>
  </si>
  <si>
    <t>5mm</t>
  </si>
  <si>
    <t>Vmax Z</t>
  </si>
  <si>
    <t>3000 mm/mn</t>
  </si>
  <si>
    <t>1.00:1</t>
  </si>
  <si>
    <t>TRANSMISSION MECANIQUE CNC 1</t>
  </si>
  <si>
    <t>NeoLPT CNC 1</t>
  </si>
  <si>
    <t>NeoLPT CNC 2</t>
  </si>
  <si>
    <t>TRANSMISSION MECANIQUE CNC 2</t>
  </si>
  <si>
    <t>CNC 2 : PAP-4 CONFIGURATION BIPOLAIRE NEOLPT V2 (01/09/12)</t>
  </si>
  <si>
    <t>CNC 1 : PAP-3 CONFIGURATION BIPOLAIRE NEOLPT V2 (10/06/12)</t>
  </si>
  <si>
    <t>CNC 1 : PAP-3 CONFIGURATION BIPOLAIRE PORT PARALLELE (14/01/12)</t>
  </si>
  <si>
    <t>DB15 Mâle</t>
  </si>
  <si>
    <t>ENTREES</t>
  </si>
  <si>
    <t>Marron</t>
  </si>
  <si>
    <t>Orange</t>
  </si>
  <si>
    <t>Orange/B</t>
  </si>
  <si>
    <t>Marron/B</t>
  </si>
  <si>
    <t>Vert/B</t>
  </si>
  <si>
    <t>Bleu/B</t>
  </si>
  <si>
    <t>3200 pas/tr (mode 1/32 pas)</t>
  </si>
  <si>
    <t>AXES</t>
  </si>
  <si>
    <t>X</t>
  </si>
  <si>
    <t>Y</t>
  </si>
  <si>
    <t>SORTIES</t>
  </si>
  <si>
    <t>Pin2</t>
  </si>
  <si>
    <t>Pin4</t>
  </si>
  <si>
    <t>Pin6</t>
  </si>
  <si>
    <t>Pin8</t>
  </si>
  <si>
    <t>OUT2</t>
  </si>
  <si>
    <t>clk X</t>
  </si>
  <si>
    <t>clk Y</t>
  </si>
  <si>
    <t>clk Z</t>
  </si>
  <si>
    <t>DIR x</t>
  </si>
  <si>
    <t>DIR y</t>
  </si>
  <si>
    <t>DIR z</t>
  </si>
  <si>
    <t>IN 7</t>
  </si>
  <si>
    <t>IN 6</t>
  </si>
  <si>
    <t>IN 5</t>
  </si>
  <si>
    <t>IN 4</t>
  </si>
  <si>
    <t>IN 8</t>
  </si>
  <si>
    <t>RAMPES</t>
  </si>
  <si>
    <t>Vmaxi</t>
  </si>
  <si>
    <t>Seuil</t>
  </si>
  <si>
    <t>100 kHz</t>
  </si>
  <si>
    <t>5/6400</t>
  </si>
  <si>
    <t>50 mm/s</t>
  </si>
  <si>
    <t>LIMITES</t>
  </si>
  <si>
    <t>JAUGES</t>
  </si>
  <si>
    <t>Rapide</t>
  </si>
  <si>
    <t>Engagement retrait des butées</t>
  </si>
  <si>
    <t>Déplacements en pas à pas</t>
  </si>
  <si>
    <t>Hauteur du palpeur</t>
  </si>
  <si>
    <t>Limites de déplacements</t>
  </si>
  <si>
    <t>20 mm/s</t>
  </si>
  <si>
    <t>Avance manuelle</t>
  </si>
  <si>
    <t>Lente</t>
  </si>
  <si>
    <t>Très lente</t>
  </si>
  <si>
    <t>Vitesse de prise d'origine (OM)</t>
  </si>
  <si>
    <t>Vitesse finale pour contact précis (lent)</t>
  </si>
  <si>
    <t>Vitesse de palpage maxi</t>
  </si>
  <si>
    <t>0.78µ</t>
  </si>
  <si>
    <t>25.6 kHz</t>
  </si>
  <si>
    <t>0.77 s</t>
  </si>
  <si>
    <t>64.0 kHz</t>
  </si>
  <si>
    <t>DIR a</t>
  </si>
  <si>
    <t>clk A</t>
  </si>
  <si>
    <t>(INIT)</t>
  </si>
  <si>
    <t>OPTIONS</t>
  </si>
  <si>
    <t>Pré-avance lente</t>
  </si>
  <si>
    <t>Dégagement en Z + : ZSECUR</t>
  </si>
  <si>
    <t>5/35</t>
  </si>
  <si>
    <t>F9</t>
  </si>
  <si>
    <t>OM</t>
  </si>
  <si>
    <t>F10</t>
  </si>
  <si>
    <t>F11</t>
  </si>
  <si>
    <t>OP</t>
  </si>
  <si>
    <t>Palpage</t>
  </si>
  <si>
    <t>RECCOURCIS CLAVIER</t>
  </si>
  <si>
    <t>indice</t>
  </si>
  <si>
    <t>• Origine machine, avec butées (OM)</t>
  </si>
  <si>
    <t>• Limiter la vitessee si OM non réalisée</t>
  </si>
  <si>
    <t>• XYZ</t>
  </si>
  <si>
    <t>• Dégagement d'outil en fin d'unsinage / OM</t>
  </si>
  <si>
    <t>• Init LPT et COM au démarrage</t>
  </si>
  <si>
    <t>• Arrêt d'usinage immédiat sur tout le clavier</t>
  </si>
  <si>
    <t>• Palper uniquement sur demande</t>
  </si>
  <si>
    <t>• Interdire les dépassements de limites</t>
  </si>
  <si>
    <t>• Z-manuel maxi (sécurité)</t>
  </si>
  <si>
    <t>Résolution</t>
  </si>
  <si>
    <t>Inversé</t>
  </si>
  <si>
    <t>Vmax</t>
  </si>
  <si>
    <t>Fréquence</t>
  </si>
  <si>
    <t>[X]</t>
  </si>
  <si>
    <t>CONVENTIONS</t>
  </si>
  <si>
    <t>Origine machine sur butées XYZ</t>
  </si>
  <si>
    <t>Origine programme (point de départ du parcours, point de première pénétration)</t>
  </si>
  <si>
    <t>Origine pièce (coin supérieur)</t>
  </si>
  <si>
    <t>PDD</t>
  </si>
  <si>
    <t>PCO</t>
  </si>
  <si>
    <t>Point de changement d'outils (réglable dans les options)</t>
  </si>
  <si>
    <t>Point de dégagement (réglable dans les jauges)</t>
  </si>
  <si>
    <t>OM/OP</t>
  </si>
  <si>
    <t>OMP/OPrg</t>
  </si>
  <si>
    <t>OPrg</t>
  </si>
  <si>
    <t>Réglable dans les jauges</t>
  </si>
  <si>
    <t>Défini dans la CAO, modifiable dans le menu Origines</t>
  </si>
  <si>
    <t>• Palpeur sur le brut</t>
  </si>
  <si>
    <t>Mode</t>
  </si>
  <si>
    <t>3axes</t>
  </si>
  <si>
    <t>Veille</t>
  </si>
  <si>
    <t>Aucune</t>
  </si>
  <si>
    <t>CONFIG NINOS 4.30 + NeoLPT 100kHz</t>
  </si>
  <si>
    <t>Distance d'approche palpeur à Vmax</t>
  </si>
  <si>
    <t>Caractéristiques</t>
  </si>
  <si>
    <t>Interface de commande</t>
  </si>
  <si>
    <t>Interface de puissance (driver)</t>
  </si>
  <si>
    <t>Moteur pas à pas</t>
  </si>
  <si>
    <t>Transmission</t>
  </si>
  <si>
    <t>Fréquence admissible</t>
  </si>
  <si>
    <t>Tension mini</t>
  </si>
  <si>
    <t>Tension maxi</t>
  </si>
  <si>
    <t>Courant maxi</t>
  </si>
  <si>
    <t>volts</t>
  </si>
  <si>
    <t>ampères</t>
  </si>
  <si>
    <t>ème de pas</t>
  </si>
  <si>
    <t>Pas par tour</t>
  </si>
  <si>
    <t>Déplacement pour 1 tour moteur</t>
  </si>
  <si>
    <t>Tension d'alimentation</t>
  </si>
  <si>
    <t>Résultats</t>
  </si>
  <si>
    <t>Nombre de pas par tour</t>
  </si>
  <si>
    <t>tr/mn</t>
  </si>
  <si>
    <t>kHz</t>
  </si>
  <si>
    <t>Vitesse de rotation maxi du moteur</t>
  </si>
  <si>
    <t>CNC</t>
  </si>
  <si>
    <t>Sortie</t>
  </si>
  <si>
    <t>Entrée</t>
  </si>
  <si>
    <t>Câblage droit</t>
  </si>
  <si>
    <t>Câblage croisé</t>
  </si>
  <si>
    <t>prise femelle vue à l'arrière du PC</t>
  </si>
  <si>
    <t>en ligne</t>
  </si>
  <si>
    <t>init / reset</t>
  </si>
  <si>
    <t>fin de papier</t>
  </si>
  <si>
    <t>saut de page</t>
  </si>
  <si>
    <t>data 0</t>
  </si>
  <si>
    <t>data 1</t>
  </si>
  <si>
    <t>data 2</t>
  </si>
  <si>
    <t>data 3</t>
  </si>
  <si>
    <t>data 4</t>
  </si>
  <si>
    <t>data 5</t>
  </si>
  <si>
    <t>data 6</t>
  </si>
  <si>
    <t>data 7</t>
  </si>
  <si>
    <t>strobe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</si>
</sst>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0"/>
    <numFmt numFmtId="166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 applyFill="1"/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9" borderId="10" xfId="0" applyFill="1" applyBorder="1" applyAlignment="1">
      <alignment horizontal="center"/>
    </xf>
    <xf numFmtId="1" fontId="0" fillId="9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5" borderId="6" xfId="0" applyFont="1" applyFill="1" applyBorder="1"/>
    <xf numFmtId="0" fontId="0" fillId="5" borderId="3" xfId="0" applyFill="1" applyBorder="1"/>
    <xf numFmtId="0" fontId="1" fillId="5" borderId="12" xfId="0" applyFont="1" applyFill="1" applyBorder="1"/>
    <xf numFmtId="0" fontId="0" fillId="5" borderId="0" xfId="0" applyFill="1" applyBorder="1"/>
    <xf numFmtId="0" fontId="1" fillId="5" borderId="8" xfId="0" applyFont="1" applyFill="1" applyBorder="1"/>
    <xf numFmtId="0" fontId="0" fillId="5" borderId="14" xfId="0" applyFill="1" applyBorder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5" borderId="8" xfId="0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" fontId="5" fillId="6" borderId="10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13" xfId="0" applyBorder="1"/>
    <xf numFmtId="0" fontId="1" fillId="0" borderId="8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9" xfId="0" applyBorder="1"/>
    <xf numFmtId="0" fontId="1" fillId="0" borderId="3" xfId="0" applyFont="1" applyBorder="1" applyAlignment="1">
      <alignment horizontal="right"/>
    </xf>
    <xf numFmtId="0" fontId="0" fillId="0" borderId="3" xfId="0" quotePrefix="1" applyBorder="1" applyAlignment="1">
      <alignment horizontal="left"/>
    </xf>
    <xf numFmtId="2" fontId="1" fillId="0" borderId="14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2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0" fillId="0" borderId="11" xfId="0" applyBorder="1"/>
    <xf numFmtId="2" fontId="1" fillId="0" borderId="0" xfId="0" quotePrefix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0" fillId="0" borderId="0" xfId="0" quotePrefix="1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12" xfId="0" applyBorder="1"/>
    <xf numFmtId="0" fontId="0" fillId="0" borderId="8" xfId="0" applyBorder="1"/>
    <xf numFmtId="0" fontId="0" fillId="0" borderId="6" xfId="0" applyBorder="1"/>
    <xf numFmtId="165" fontId="0" fillId="0" borderId="0" xfId="0" applyNumberFormat="1" applyBorder="1"/>
    <xf numFmtId="0" fontId="7" fillId="0" borderId="0" xfId="0" applyFont="1"/>
    <xf numFmtId="3" fontId="0" fillId="2" borderId="14" xfId="0" applyNumberFormat="1" applyFill="1" applyBorder="1"/>
    <xf numFmtId="0" fontId="0" fillId="2" borderId="9" xfId="0" applyFill="1" applyBorder="1"/>
    <xf numFmtId="0" fontId="0" fillId="2" borderId="0" xfId="0" applyFill="1" applyBorder="1" applyAlignment="1">
      <alignment horizontal="right"/>
    </xf>
    <xf numFmtId="0" fontId="0" fillId="2" borderId="13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0" xfId="0" applyFill="1" applyBorder="1"/>
    <xf numFmtId="2" fontId="0" fillId="2" borderId="14" xfId="0" applyNumberFormat="1" applyFill="1" applyBorder="1"/>
    <xf numFmtId="1" fontId="0" fillId="0" borderId="0" xfId="0" applyNumberFormat="1" applyBorder="1"/>
    <xf numFmtId="0" fontId="1" fillId="0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2" fillId="12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/>
    <xf numFmtId="0" fontId="0" fillId="12" borderId="0" xfId="0" applyFill="1"/>
    <xf numFmtId="0" fontId="0" fillId="10" borderId="0" xfId="0" applyFill="1"/>
    <xf numFmtId="0" fontId="0" fillId="4" borderId="0" xfId="0" applyFill="1"/>
    <xf numFmtId="0" fontId="2" fillId="4" borderId="0" xfId="0" applyFont="1" applyFill="1"/>
    <xf numFmtId="0" fontId="0" fillId="6" borderId="0" xfId="0" applyFill="1"/>
    <xf numFmtId="0" fontId="2" fillId="6" borderId="0" xfId="0" applyFont="1" applyFill="1"/>
    <xf numFmtId="0" fontId="8" fillId="0" borderId="0" xfId="0" applyFont="1" applyFill="1" applyAlignment="1">
      <alignment horizontal="center"/>
    </xf>
    <xf numFmtId="0" fontId="1" fillId="0" borderId="10" xfId="0" applyFont="1" applyBorder="1" applyAlignment="1">
      <alignment horizontal="center" textRotation="90"/>
    </xf>
    <xf numFmtId="0" fontId="0" fillId="0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" fillId="0" borderId="18" xfId="0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18" xfId="0" applyFont="1" applyFill="1" applyBorder="1" applyAlignment="1">
      <alignment horizontal="center" textRotation="90"/>
    </xf>
    <xf numFmtId="0" fontId="0" fillId="0" borderId="18" xfId="0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/>
    <xf numFmtId="0" fontId="0" fillId="0" borderId="12" xfId="0" applyBorder="1" applyAlignment="1">
      <alignment horizontal="left"/>
    </xf>
    <xf numFmtId="0" fontId="0" fillId="0" borderId="0" xfId="0" applyBorder="1" applyAlignment="1"/>
    <xf numFmtId="0" fontId="0" fillId="0" borderId="8" xfId="0" applyBorder="1" applyAlignment="1">
      <alignment horizontal="left"/>
    </xf>
    <xf numFmtId="0" fontId="0" fillId="0" borderId="14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1" fillId="0" borderId="10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4" xfId="0" applyBorder="1" applyAlignment="1"/>
    <xf numFmtId="1" fontId="1" fillId="8" borderId="5" xfId="0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33</xdr:row>
      <xdr:rowOff>158541</xdr:rowOff>
    </xdr:from>
    <xdr:to>
      <xdr:col>5</xdr:col>
      <xdr:colOff>123824</xdr:colOff>
      <xdr:row>38</xdr:row>
      <xdr:rowOff>6041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81312" y="4801928"/>
          <a:ext cx="800000" cy="40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sqref="A1:O28"/>
    </sheetView>
  </sheetViews>
  <sheetFormatPr baseColWidth="10" defaultColWidth="9.140625" defaultRowHeight="15"/>
  <cols>
    <col min="1" max="1" width="3.7109375" style="3" bestFit="1" customWidth="1"/>
    <col min="2" max="2" width="9.5703125" style="1" bestFit="1" customWidth="1"/>
    <col min="3" max="3" width="7" style="1" bestFit="1" customWidth="1"/>
    <col min="4" max="4" width="7.85546875" style="4" bestFit="1" customWidth="1"/>
    <col min="5" max="11" width="3.7109375" style="1" bestFit="1" customWidth="1"/>
    <col min="12" max="12" width="7" style="1" bestFit="1" customWidth="1"/>
    <col min="13" max="13" width="8" style="1" bestFit="1" customWidth="1"/>
    <col min="14" max="14" width="6.5703125" style="1" bestFit="1" customWidth="1"/>
    <col min="15" max="15" width="3.7109375" style="1" bestFit="1" customWidth="1"/>
    <col min="16" max="16384" width="9.140625" style="1"/>
  </cols>
  <sheetData>
    <row r="1" spans="1:15">
      <c r="A1" s="205" t="s">
        <v>49</v>
      </c>
      <c r="B1" s="208"/>
      <c r="C1" s="209"/>
      <c r="D1" s="205" t="s">
        <v>32</v>
      </c>
      <c r="E1" s="206"/>
      <c r="F1" s="206"/>
      <c r="G1" s="206"/>
      <c r="H1" s="206"/>
      <c r="I1" s="206"/>
      <c r="J1" s="206"/>
      <c r="K1" s="207"/>
      <c r="L1" s="205" t="s">
        <v>51</v>
      </c>
      <c r="M1" s="208"/>
      <c r="N1" s="208"/>
      <c r="O1" s="209"/>
    </row>
    <row r="2" spans="1:15" s="3" customFormat="1" ht="45.75">
      <c r="A2" s="159" t="s">
        <v>0</v>
      </c>
      <c r="B2" s="155" t="s">
        <v>31</v>
      </c>
      <c r="C2" s="160" t="s">
        <v>19</v>
      </c>
      <c r="D2" s="168" t="s">
        <v>52</v>
      </c>
      <c r="E2" s="155" t="s">
        <v>22</v>
      </c>
      <c r="F2" s="155" t="s">
        <v>23</v>
      </c>
      <c r="G2" s="155" t="s">
        <v>24</v>
      </c>
      <c r="H2" s="155" t="s">
        <v>25</v>
      </c>
      <c r="I2" s="155" t="s">
        <v>26</v>
      </c>
      <c r="J2" s="155" t="s">
        <v>27</v>
      </c>
      <c r="K2" s="160" t="s">
        <v>28</v>
      </c>
      <c r="L2" s="159"/>
      <c r="M2" s="155" t="s">
        <v>53</v>
      </c>
      <c r="N2" s="155"/>
      <c r="O2" s="160" t="s">
        <v>0</v>
      </c>
    </row>
    <row r="3" spans="1:15">
      <c r="A3" s="161"/>
      <c r="B3" s="143"/>
      <c r="C3" s="162"/>
      <c r="D3" s="169"/>
      <c r="E3" s="143"/>
      <c r="F3" s="143"/>
      <c r="G3" s="143"/>
      <c r="H3" s="143"/>
      <c r="I3" s="143"/>
      <c r="J3" s="143"/>
      <c r="K3" s="162"/>
      <c r="L3" s="173"/>
      <c r="M3" s="143"/>
      <c r="N3" s="143"/>
      <c r="O3" s="174"/>
    </row>
    <row r="4" spans="1:15">
      <c r="A4" s="161">
        <v>1</v>
      </c>
      <c r="B4" s="143" t="s">
        <v>1</v>
      </c>
      <c r="C4" s="163" t="s">
        <v>20</v>
      </c>
      <c r="D4" s="170" t="s">
        <v>38</v>
      </c>
      <c r="E4" s="143"/>
      <c r="F4" s="143"/>
      <c r="G4" s="38" t="s">
        <v>29</v>
      </c>
      <c r="H4" s="143"/>
      <c r="I4" s="143"/>
      <c r="J4" s="143"/>
      <c r="K4" s="162"/>
      <c r="L4" s="173"/>
      <c r="M4" s="156" t="s">
        <v>38</v>
      </c>
      <c r="N4" s="157">
        <v>1</v>
      </c>
      <c r="O4" s="174">
        <v>1</v>
      </c>
    </row>
    <row r="5" spans="1:15">
      <c r="A5" s="161">
        <v>2</v>
      </c>
      <c r="B5" s="143" t="s">
        <v>2</v>
      </c>
      <c r="C5" s="163" t="s">
        <v>20</v>
      </c>
      <c r="D5" s="171" t="s">
        <v>39</v>
      </c>
      <c r="E5" s="38" t="s">
        <v>29</v>
      </c>
      <c r="F5" s="38" t="s">
        <v>29</v>
      </c>
      <c r="G5" s="143"/>
      <c r="H5" s="143"/>
      <c r="I5" s="143"/>
      <c r="J5" s="143"/>
      <c r="K5" s="162"/>
      <c r="L5" s="173"/>
      <c r="M5" s="143" t="s">
        <v>39</v>
      </c>
      <c r="N5" s="157">
        <v>2</v>
      </c>
      <c r="O5" s="174">
        <v>2</v>
      </c>
    </row>
    <row r="6" spans="1:15">
      <c r="A6" s="161">
        <v>3</v>
      </c>
      <c r="B6" s="143" t="s">
        <v>3</v>
      </c>
      <c r="C6" s="163" t="s">
        <v>20</v>
      </c>
      <c r="D6" s="171" t="s">
        <v>42</v>
      </c>
      <c r="E6" s="38" t="s">
        <v>29</v>
      </c>
      <c r="F6" s="38" t="s">
        <v>29</v>
      </c>
      <c r="G6" s="143"/>
      <c r="H6" s="143"/>
      <c r="I6" s="143"/>
      <c r="J6" s="143"/>
      <c r="K6" s="162"/>
      <c r="L6" s="173"/>
      <c r="M6" s="143" t="s">
        <v>43</v>
      </c>
      <c r="N6" s="158">
        <v>5</v>
      </c>
      <c r="O6" s="174">
        <v>3</v>
      </c>
    </row>
    <row r="7" spans="1:15">
      <c r="A7" s="161">
        <v>4</v>
      </c>
      <c r="B7" s="143" t="s">
        <v>4</v>
      </c>
      <c r="C7" s="163" t="s">
        <v>20</v>
      </c>
      <c r="D7" s="171" t="s">
        <v>40</v>
      </c>
      <c r="E7" s="38" t="s">
        <v>29</v>
      </c>
      <c r="F7" s="38" t="s">
        <v>29</v>
      </c>
      <c r="G7" s="143"/>
      <c r="H7" s="143"/>
      <c r="I7" s="143"/>
      <c r="J7" s="143"/>
      <c r="K7" s="162"/>
      <c r="L7" s="173"/>
      <c r="M7" s="143" t="s">
        <v>47</v>
      </c>
      <c r="N7" s="158">
        <v>16</v>
      </c>
      <c r="O7" s="174">
        <v>4</v>
      </c>
    </row>
    <row r="8" spans="1:15">
      <c r="A8" s="161">
        <v>5</v>
      </c>
      <c r="B8" s="143" t="s">
        <v>5</v>
      </c>
      <c r="C8" s="163" t="s">
        <v>20</v>
      </c>
      <c r="D8" s="171" t="s">
        <v>43</v>
      </c>
      <c r="E8" s="38" t="s">
        <v>29</v>
      </c>
      <c r="F8" s="38" t="s">
        <v>29</v>
      </c>
      <c r="G8" s="143"/>
      <c r="H8" s="143"/>
      <c r="I8" s="143"/>
      <c r="J8" s="143"/>
      <c r="K8" s="162"/>
      <c r="L8" s="173"/>
      <c r="M8" s="143" t="s">
        <v>46</v>
      </c>
      <c r="N8" s="158">
        <v>9</v>
      </c>
      <c r="O8" s="174">
        <v>5</v>
      </c>
    </row>
    <row r="9" spans="1:15">
      <c r="A9" s="161">
        <v>6</v>
      </c>
      <c r="B9" s="143" t="s">
        <v>6</v>
      </c>
      <c r="C9" s="163" t="s">
        <v>20</v>
      </c>
      <c r="D9" s="171" t="s">
        <v>41</v>
      </c>
      <c r="E9" s="38" t="s">
        <v>29</v>
      </c>
      <c r="F9" s="38" t="s">
        <v>29</v>
      </c>
      <c r="G9" s="143"/>
      <c r="H9" s="143"/>
      <c r="I9" s="143"/>
      <c r="J9" s="143"/>
      <c r="K9" s="162"/>
      <c r="L9" s="173"/>
      <c r="M9" s="143" t="s">
        <v>45</v>
      </c>
      <c r="N9" s="158">
        <v>8</v>
      </c>
      <c r="O9" s="174">
        <v>6</v>
      </c>
    </row>
    <row r="10" spans="1:15">
      <c r="A10" s="161">
        <v>7</v>
      </c>
      <c r="B10" s="143" t="s">
        <v>7</v>
      </c>
      <c r="C10" s="163" t="s">
        <v>20</v>
      </c>
      <c r="D10" s="171" t="s">
        <v>44</v>
      </c>
      <c r="E10" s="38" t="s">
        <v>29</v>
      </c>
      <c r="F10" s="38" t="s">
        <v>29</v>
      </c>
      <c r="G10" s="143"/>
      <c r="H10" s="143"/>
      <c r="I10" s="143"/>
      <c r="J10" s="143"/>
      <c r="K10" s="162"/>
      <c r="L10" s="173"/>
      <c r="M10" s="143" t="s">
        <v>41</v>
      </c>
      <c r="N10" s="158">
        <v>6</v>
      </c>
      <c r="O10" s="174">
        <v>7</v>
      </c>
    </row>
    <row r="11" spans="1:15">
      <c r="A11" s="161">
        <v>8</v>
      </c>
      <c r="B11" s="143" t="s">
        <v>8</v>
      </c>
      <c r="C11" s="163" t="s">
        <v>20</v>
      </c>
      <c r="D11" s="170" t="s">
        <v>45</v>
      </c>
      <c r="E11" s="38" t="s">
        <v>29</v>
      </c>
      <c r="F11" s="38" t="s">
        <v>29</v>
      </c>
      <c r="G11" s="143"/>
      <c r="H11" s="143"/>
      <c r="I11" s="143"/>
      <c r="J11" s="143"/>
      <c r="K11" s="162"/>
      <c r="L11" s="173"/>
      <c r="M11" s="143" t="s">
        <v>44</v>
      </c>
      <c r="N11" s="158">
        <v>7</v>
      </c>
      <c r="O11" s="174">
        <v>8</v>
      </c>
    </row>
    <row r="12" spans="1:15">
      <c r="A12" s="161">
        <v>9</v>
      </c>
      <c r="B12" s="143" t="s">
        <v>9</v>
      </c>
      <c r="C12" s="163" t="s">
        <v>20</v>
      </c>
      <c r="D12" s="170" t="s">
        <v>46</v>
      </c>
      <c r="E12" s="38" t="s">
        <v>29</v>
      </c>
      <c r="F12" s="38" t="s">
        <v>29</v>
      </c>
      <c r="G12" s="143"/>
      <c r="H12" s="143"/>
      <c r="I12" s="143"/>
      <c r="J12" s="143"/>
      <c r="K12" s="162"/>
      <c r="L12" s="173"/>
      <c r="M12" s="143" t="s">
        <v>50</v>
      </c>
      <c r="N12" s="158">
        <v>14</v>
      </c>
      <c r="O12" s="174">
        <v>9</v>
      </c>
    </row>
    <row r="13" spans="1:15">
      <c r="A13" s="161">
        <v>10</v>
      </c>
      <c r="B13" s="143" t="s">
        <v>10</v>
      </c>
      <c r="C13" s="164" t="s">
        <v>21</v>
      </c>
      <c r="D13" s="171" t="s">
        <v>33</v>
      </c>
      <c r="E13" s="143"/>
      <c r="F13" s="143"/>
      <c r="G13" s="143"/>
      <c r="H13" s="143"/>
      <c r="I13" s="42" t="s">
        <v>30</v>
      </c>
      <c r="J13" s="42" t="s">
        <v>30</v>
      </c>
      <c r="K13" s="164" t="s">
        <v>30</v>
      </c>
      <c r="L13" s="175" t="s">
        <v>21</v>
      </c>
      <c r="M13" s="42" t="s">
        <v>33</v>
      </c>
      <c r="N13" s="157">
        <v>10</v>
      </c>
      <c r="O13" s="174">
        <v>10</v>
      </c>
    </row>
    <row r="14" spans="1:15">
      <c r="A14" s="161">
        <v>11</v>
      </c>
      <c r="B14" s="143" t="s">
        <v>11</v>
      </c>
      <c r="C14" s="164" t="s">
        <v>21</v>
      </c>
      <c r="D14" s="171" t="s">
        <v>34</v>
      </c>
      <c r="E14" s="143"/>
      <c r="F14" s="143"/>
      <c r="G14" s="143"/>
      <c r="H14" s="143"/>
      <c r="I14" s="42" t="s">
        <v>30</v>
      </c>
      <c r="J14" s="42" t="s">
        <v>30</v>
      </c>
      <c r="K14" s="164" t="s">
        <v>30</v>
      </c>
      <c r="L14" s="175" t="s">
        <v>21</v>
      </c>
      <c r="M14" s="42" t="s">
        <v>34</v>
      </c>
      <c r="N14" s="157">
        <v>11</v>
      </c>
      <c r="O14" s="174">
        <v>11</v>
      </c>
    </row>
    <row r="15" spans="1:15">
      <c r="A15" s="161">
        <v>12</v>
      </c>
      <c r="B15" s="143" t="s">
        <v>12</v>
      </c>
      <c r="C15" s="164" t="s">
        <v>21</v>
      </c>
      <c r="D15" s="171" t="s">
        <v>35</v>
      </c>
      <c r="E15" s="143"/>
      <c r="F15" s="143"/>
      <c r="G15" s="143"/>
      <c r="H15" s="143"/>
      <c r="I15" s="42" t="s">
        <v>30</v>
      </c>
      <c r="J15" s="42" t="s">
        <v>30</v>
      </c>
      <c r="K15" s="164" t="s">
        <v>30</v>
      </c>
      <c r="L15" s="175" t="s">
        <v>21</v>
      </c>
      <c r="M15" s="42" t="s">
        <v>35</v>
      </c>
      <c r="N15" s="157">
        <v>12</v>
      </c>
      <c r="O15" s="174">
        <v>12</v>
      </c>
    </row>
    <row r="16" spans="1:15" ht="15.75" thickBot="1">
      <c r="A16" s="179">
        <v>13</v>
      </c>
      <c r="B16" s="180" t="s">
        <v>13</v>
      </c>
      <c r="C16" s="181" t="s">
        <v>21</v>
      </c>
      <c r="D16" s="182" t="s">
        <v>27</v>
      </c>
      <c r="E16" s="180"/>
      <c r="F16" s="180"/>
      <c r="G16" s="180"/>
      <c r="H16" s="180"/>
      <c r="I16" s="183" t="s">
        <v>30</v>
      </c>
      <c r="J16" s="183" t="s">
        <v>30</v>
      </c>
      <c r="K16" s="181" t="s">
        <v>30</v>
      </c>
      <c r="L16" s="184" t="s">
        <v>21</v>
      </c>
      <c r="M16" s="183" t="s">
        <v>36</v>
      </c>
      <c r="N16" s="185">
        <v>13</v>
      </c>
      <c r="O16" s="186">
        <v>13</v>
      </c>
    </row>
    <row r="17" spans="1:15">
      <c r="A17" s="187">
        <v>14</v>
      </c>
      <c r="B17" s="188" t="s">
        <v>14</v>
      </c>
      <c r="C17" s="189" t="s">
        <v>20</v>
      </c>
      <c r="D17" s="190" t="s">
        <v>50</v>
      </c>
      <c r="E17" s="188"/>
      <c r="F17" s="188"/>
      <c r="G17" s="188"/>
      <c r="H17" s="191" t="s">
        <v>29</v>
      </c>
      <c r="I17" s="188"/>
      <c r="J17" s="188"/>
      <c r="K17" s="192"/>
      <c r="L17" s="193"/>
      <c r="M17" s="188" t="s">
        <v>42</v>
      </c>
      <c r="N17" s="194">
        <v>3</v>
      </c>
      <c r="O17" s="195">
        <v>14</v>
      </c>
    </row>
    <row r="18" spans="1:15">
      <c r="A18" s="161">
        <v>15</v>
      </c>
      <c r="B18" s="143" t="s">
        <v>15</v>
      </c>
      <c r="C18" s="164" t="s">
        <v>21</v>
      </c>
      <c r="D18" s="171" t="s">
        <v>37</v>
      </c>
      <c r="E18" s="143"/>
      <c r="F18" s="143"/>
      <c r="G18" s="143"/>
      <c r="H18" s="143"/>
      <c r="I18" s="42" t="s">
        <v>30</v>
      </c>
      <c r="J18" s="42" t="s">
        <v>30</v>
      </c>
      <c r="K18" s="164" t="s">
        <v>30</v>
      </c>
      <c r="L18" s="175" t="s">
        <v>21</v>
      </c>
      <c r="M18" s="42" t="s">
        <v>27</v>
      </c>
      <c r="N18" s="157">
        <v>15</v>
      </c>
      <c r="O18" s="174">
        <v>15</v>
      </c>
    </row>
    <row r="19" spans="1:15">
      <c r="A19" s="161">
        <v>16</v>
      </c>
      <c r="B19" s="143" t="s">
        <v>16</v>
      </c>
      <c r="C19" s="163" t="s">
        <v>20</v>
      </c>
      <c r="D19" s="169"/>
      <c r="E19" s="143"/>
      <c r="F19" s="143"/>
      <c r="G19" s="143"/>
      <c r="H19" s="38" t="s">
        <v>29</v>
      </c>
      <c r="I19" s="143"/>
      <c r="J19" s="143"/>
      <c r="K19" s="162"/>
      <c r="L19" s="173"/>
      <c r="M19" s="143" t="s">
        <v>40</v>
      </c>
      <c r="N19" s="158">
        <v>4</v>
      </c>
      <c r="O19" s="174">
        <v>16</v>
      </c>
    </row>
    <row r="20" spans="1:15">
      <c r="A20" s="161">
        <v>17</v>
      </c>
      <c r="B20" s="143" t="s">
        <v>17</v>
      </c>
      <c r="C20" s="163" t="s">
        <v>20</v>
      </c>
      <c r="D20" s="169"/>
      <c r="E20" s="143"/>
      <c r="F20" s="143"/>
      <c r="G20" s="143"/>
      <c r="H20" s="38" t="s">
        <v>29</v>
      </c>
      <c r="I20" s="143"/>
      <c r="J20" s="143"/>
      <c r="K20" s="162"/>
      <c r="L20" s="173"/>
      <c r="M20" s="143" t="s">
        <v>48</v>
      </c>
      <c r="N20" s="158">
        <v>17</v>
      </c>
      <c r="O20" s="174">
        <v>17</v>
      </c>
    </row>
    <row r="21" spans="1:15">
      <c r="A21" s="161">
        <v>18</v>
      </c>
      <c r="B21" s="143" t="s">
        <v>18</v>
      </c>
      <c r="C21" s="162"/>
      <c r="D21" s="169"/>
      <c r="E21" s="143"/>
      <c r="F21" s="143"/>
      <c r="G21" s="143"/>
      <c r="H21" s="143"/>
      <c r="I21" s="143"/>
      <c r="J21" s="143"/>
      <c r="K21" s="162"/>
      <c r="L21" s="173"/>
      <c r="M21" s="143"/>
      <c r="N21" s="157" t="s">
        <v>18</v>
      </c>
      <c r="O21" s="174">
        <v>18</v>
      </c>
    </row>
    <row r="22" spans="1:15">
      <c r="A22" s="161">
        <v>19</v>
      </c>
      <c r="B22" s="143" t="s">
        <v>18</v>
      </c>
      <c r="C22" s="162"/>
      <c r="D22" s="169"/>
      <c r="E22" s="143"/>
      <c r="F22" s="143"/>
      <c r="G22" s="143"/>
      <c r="H22" s="143"/>
      <c r="I22" s="143"/>
      <c r="J22" s="143"/>
      <c r="K22" s="162"/>
      <c r="L22" s="173"/>
      <c r="M22" s="143"/>
      <c r="N22" s="157" t="s">
        <v>18</v>
      </c>
      <c r="O22" s="174">
        <v>19</v>
      </c>
    </row>
    <row r="23" spans="1:15">
      <c r="A23" s="161">
        <v>20</v>
      </c>
      <c r="B23" s="143" t="s">
        <v>18</v>
      </c>
      <c r="C23" s="162"/>
      <c r="D23" s="169"/>
      <c r="E23" s="143"/>
      <c r="F23" s="143"/>
      <c r="G23" s="143"/>
      <c r="H23" s="143"/>
      <c r="I23" s="143"/>
      <c r="J23" s="143"/>
      <c r="K23" s="162"/>
      <c r="L23" s="173"/>
      <c r="M23" s="143"/>
      <c r="N23" s="157" t="s">
        <v>18</v>
      </c>
      <c r="O23" s="174">
        <v>20</v>
      </c>
    </row>
    <row r="24" spans="1:15">
      <c r="A24" s="161">
        <v>21</v>
      </c>
      <c r="B24" s="143" t="s">
        <v>18</v>
      </c>
      <c r="C24" s="162"/>
      <c r="D24" s="169"/>
      <c r="E24" s="143"/>
      <c r="F24" s="143"/>
      <c r="G24" s="143"/>
      <c r="H24" s="143"/>
      <c r="I24" s="143"/>
      <c r="J24" s="143"/>
      <c r="K24" s="162"/>
      <c r="L24" s="173"/>
      <c r="M24" s="143"/>
      <c r="N24" s="157" t="s">
        <v>18</v>
      </c>
      <c r="O24" s="174">
        <v>21</v>
      </c>
    </row>
    <row r="25" spans="1:15">
      <c r="A25" s="161">
        <v>22</v>
      </c>
      <c r="B25" s="143" t="s">
        <v>18</v>
      </c>
      <c r="C25" s="162"/>
      <c r="D25" s="169"/>
      <c r="E25" s="143"/>
      <c r="F25" s="143"/>
      <c r="G25" s="143"/>
      <c r="H25" s="143"/>
      <c r="I25" s="143"/>
      <c r="J25" s="143"/>
      <c r="K25" s="162"/>
      <c r="L25" s="173"/>
      <c r="M25" s="143"/>
      <c r="N25" s="157" t="s">
        <v>18</v>
      </c>
      <c r="O25" s="174">
        <v>22</v>
      </c>
    </row>
    <row r="26" spans="1:15">
      <c r="A26" s="161">
        <v>23</v>
      </c>
      <c r="B26" s="143" t="s">
        <v>18</v>
      </c>
      <c r="C26" s="162"/>
      <c r="D26" s="169"/>
      <c r="E26" s="143"/>
      <c r="F26" s="143"/>
      <c r="G26" s="143"/>
      <c r="H26" s="143"/>
      <c r="I26" s="143"/>
      <c r="J26" s="143"/>
      <c r="K26" s="162"/>
      <c r="L26" s="173"/>
      <c r="M26" s="143"/>
      <c r="N26" s="157" t="s">
        <v>18</v>
      </c>
      <c r="O26" s="174">
        <v>23</v>
      </c>
    </row>
    <row r="27" spans="1:15">
      <c r="A27" s="161">
        <v>24</v>
      </c>
      <c r="B27" s="143" t="s">
        <v>18</v>
      </c>
      <c r="C27" s="162"/>
      <c r="D27" s="169"/>
      <c r="E27" s="143"/>
      <c r="F27" s="143"/>
      <c r="G27" s="143"/>
      <c r="H27" s="143"/>
      <c r="I27" s="143"/>
      <c r="J27" s="143"/>
      <c r="K27" s="162"/>
      <c r="L27" s="173"/>
      <c r="M27" s="143"/>
      <c r="N27" s="157" t="s">
        <v>18</v>
      </c>
      <c r="O27" s="174">
        <v>24</v>
      </c>
    </row>
    <row r="28" spans="1:15" ht="15.75" thickBot="1">
      <c r="A28" s="165">
        <v>25</v>
      </c>
      <c r="B28" s="166" t="s">
        <v>18</v>
      </c>
      <c r="C28" s="167"/>
      <c r="D28" s="172"/>
      <c r="E28" s="166"/>
      <c r="F28" s="166"/>
      <c r="G28" s="166"/>
      <c r="H28" s="166"/>
      <c r="I28" s="166"/>
      <c r="J28" s="166"/>
      <c r="K28" s="167"/>
      <c r="L28" s="176"/>
      <c r="M28" s="166"/>
      <c r="N28" s="177" t="s">
        <v>18</v>
      </c>
      <c r="O28" s="178">
        <v>25</v>
      </c>
    </row>
  </sheetData>
  <mergeCells count="3">
    <mergeCell ref="D1:K1"/>
    <mergeCell ref="A1:C1"/>
    <mergeCell ref="L1:O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topLeftCell="A7" workbookViewId="0">
      <selection sqref="A1:F40"/>
    </sheetView>
  </sheetViews>
  <sheetFormatPr baseColWidth="10" defaultColWidth="9.140625" defaultRowHeight="15"/>
  <cols>
    <col min="2" max="2" width="15.7109375" style="11" customWidth="1"/>
    <col min="3" max="3" width="15.7109375" style="5" customWidth="1"/>
    <col min="4" max="4" width="15.7109375" style="4" customWidth="1"/>
    <col min="5" max="5" width="15.7109375" style="5" customWidth="1"/>
    <col min="6" max="6" width="15.7109375" style="11" customWidth="1"/>
  </cols>
  <sheetData>
    <row r="1" spans="1:6" ht="21">
      <c r="C1" s="210" t="s">
        <v>55</v>
      </c>
      <c r="D1" s="211"/>
      <c r="E1" s="211"/>
    </row>
    <row r="3" spans="1:6">
      <c r="A3" s="150" t="s">
        <v>258</v>
      </c>
      <c r="B3" s="151"/>
    </row>
    <row r="4" spans="1:6">
      <c r="A4" s="152" t="s">
        <v>259</v>
      </c>
      <c r="B4" s="153"/>
      <c r="C4" s="5" t="s">
        <v>49</v>
      </c>
      <c r="E4" s="5" t="s">
        <v>255</v>
      </c>
    </row>
    <row r="5" spans="1:6">
      <c r="C5" s="5" t="s">
        <v>56</v>
      </c>
      <c r="D5" s="5"/>
      <c r="E5" s="5" t="s">
        <v>57</v>
      </c>
    </row>
    <row r="6" spans="1:6" s="14" customFormat="1">
      <c r="B6" s="154" t="s">
        <v>31</v>
      </c>
      <c r="C6" s="5" t="s">
        <v>0</v>
      </c>
      <c r="D6" s="142"/>
      <c r="E6" s="5" t="s">
        <v>0</v>
      </c>
      <c r="F6" s="154" t="s">
        <v>31</v>
      </c>
    </row>
    <row r="7" spans="1:6">
      <c r="A7" s="147" t="s">
        <v>256</v>
      </c>
      <c r="B7" s="12" t="s">
        <v>273</v>
      </c>
      <c r="C7" s="9">
        <v>1</v>
      </c>
      <c r="D7" s="2" t="s">
        <v>54</v>
      </c>
      <c r="E7" s="9">
        <v>1</v>
      </c>
      <c r="F7" s="12" t="s">
        <v>38</v>
      </c>
    </row>
    <row r="8" spans="1:6">
      <c r="A8" s="147" t="s">
        <v>256</v>
      </c>
      <c r="B8" s="12" t="s">
        <v>265</v>
      </c>
      <c r="C8" s="9">
        <v>2</v>
      </c>
      <c r="D8" s="2" t="s">
        <v>54</v>
      </c>
      <c r="E8" s="9">
        <v>2</v>
      </c>
      <c r="F8" s="12" t="s">
        <v>39</v>
      </c>
    </row>
    <row r="9" spans="1:6">
      <c r="A9" s="147" t="s">
        <v>256</v>
      </c>
      <c r="B9" s="13" t="s">
        <v>266</v>
      </c>
      <c r="C9" s="10">
        <v>5</v>
      </c>
      <c r="D9" s="6" t="s">
        <v>54</v>
      </c>
      <c r="E9" s="10">
        <v>3</v>
      </c>
      <c r="F9" s="13" t="s">
        <v>43</v>
      </c>
    </row>
    <row r="10" spans="1:6">
      <c r="A10" s="147" t="s">
        <v>256</v>
      </c>
      <c r="B10" s="13" t="s">
        <v>267</v>
      </c>
      <c r="C10" s="10">
        <v>16</v>
      </c>
      <c r="D10" s="6" t="s">
        <v>54</v>
      </c>
      <c r="E10" s="10">
        <v>4</v>
      </c>
      <c r="F10" s="13" t="s">
        <v>47</v>
      </c>
    </row>
    <row r="11" spans="1:6">
      <c r="A11" s="147" t="s">
        <v>256</v>
      </c>
      <c r="B11" s="13" t="s">
        <v>268</v>
      </c>
      <c r="C11" s="10">
        <v>9</v>
      </c>
      <c r="D11" s="6" t="s">
        <v>54</v>
      </c>
      <c r="E11" s="10">
        <v>5</v>
      </c>
      <c r="F11" s="13" t="s">
        <v>46</v>
      </c>
    </row>
    <row r="12" spans="1:6">
      <c r="A12" s="147" t="s">
        <v>256</v>
      </c>
      <c r="B12" s="13" t="s">
        <v>269</v>
      </c>
      <c r="C12" s="10">
        <v>8</v>
      </c>
      <c r="D12" s="6" t="s">
        <v>54</v>
      </c>
      <c r="E12" s="10">
        <v>6</v>
      </c>
      <c r="F12" s="13" t="s">
        <v>45</v>
      </c>
    </row>
    <row r="13" spans="1:6">
      <c r="A13" s="147" t="s">
        <v>256</v>
      </c>
      <c r="B13" s="13" t="s">
        <v>270</v>
      </c>
      <c r="C13" s="10">
        <v>6</v>
      </c>
      <c r="D13" s="6" t="s">
        <v>54</v>
      </c>
      <c r="E13" s="10">
        <v>7</v>
      </c>
      <c r="F13" s="13" t="s">
        <v>41</v>
      </c>
    </row>
    <row r="14" spans="1:6">
      <c r="A14" s="147" t="s">
        <v>256</v>
      </c>
      <c r="B14" s="13" t="s">
        <v>271</v>
      </c>
      <c r="C14" s="10">
        <v>7</v>
      </c>
      <c r="D14" s="6" t="s">
        <v>54</v>
      </c>
      <c r="E14" s="10">
        <v>8</v>
      </c>
      <c r="F14" s="13" t="s">
        <v>44</v>
      </c>
    </row>
    <row r="15" spans="1:6">
      <c r="A15" s="147" t="s">
        <v>256</v>
      </c>
      <c r="B15" s="13" t="s">
        <v>272</v>
      </c>
      <c r="C15" s="10">
        <v>14</v>
      </c>
      <c r="D15" s="6" t="s">
        <v>54</v>
      </c>
      <c r="E15" s="10">
        <v>9</v>
      </c>
      <c r="F15" s="13" t="s">
        <v>50</v>
      </c>
    </row>
    <row r="16" spans="1:6">
      <c r="A16" s="149" t="s">
        <v>257</v>
      </c>
      <c r="B16" s="12" t="s">
        <v>10</v>
      </c>
      <c r="C16" s="9">
        <v>10</v>
      </c>
      <c r="D16" s="2" t="s">
        <v>54</v>
      </c>
      <c r="E16" s="9">
        <v>10</v>
      </c>
      <c r="F16" s="12" t="s">
        <v>33</v>
      </c>
    </row>
    <row r="17" spans="1:6">
      <c r="A17" s="149" t="s">
        <v>257</v>
      </c>
      <c r="B17" s="12" t="s">
        <v>11</v>
      </c>
      <c r="C17" s="9">
        <v>11</v>
      </c>
      <c r="D17" s="2" t="s">
        <v>54</v>
      </c>
      <c r="E17" s="9">
        <v>11</v>
      </c>
      <c r="F17" s="12" t="s">
        <v>34</v>
      </c>
    </row>
    <row r="18" spans="1:6">
      <c r="A18" s="149" t="s">
        <v>257</v>
      </c>
      <c r="B18" s="12" t="s">
        <v>263</v>
      </c>
      <c r="C18" s="9">
        <v>12</v>
      </c>
      <c r="D18" s="2" t="s">
        <v>54</v>
      </c>
      <c r="E18" s="9">
        <v>12</v>
      </c>
      <c r="F18" s="12" t="s">
        <v>35</v>
      </c>
    </row>
    <row r="19" spans="1:6">
      <c r="A19" s="149" t="s">
        <v>257</v>
      </c>
      <c r="B19" s="12" t="s">
        <v>261</v>
      </c>
      <c r="C19" s="9">
        <v>13</v>
      </c>
      <c r="D19" s="2" t="s">
        <v>54</v>
      </c>
      <c r="E19" s="9">
        <v>13</v>
      </c>
      <c r="F19" s="12" t="s">
        <v>36</v>
      </c>
    </row>
    <row r="20" spans="1:6" s="8" customFormat="1">
      <c r="B20" s="7"/>
      <c r="C20" s="5"/>
      <c r="D20" s="4"/>
      <c r="E20" s="5"/>
      <c r="F20" s="7"/>
    </row>
    <row r="21" spans="1:6">
      <c r="A21" s="147" t="s">
        <v>256</v>
      </c>
      <c r="B21" s="13" t="s">
        <v>264</v>
      </c>
      <c r="C21" s="10">
        <v>3</v>
      </c>
      <c r="D21" s="6" t="s">
        <v>54</v>
      </c>
      <c r="E21" s="10">
        <v>14</v>
      </c>
      <c r="F21" s="13" t="s">
        <v>42</v>
      </c>
    </row>
    <row r="22" spans="1:6">
      <c r="A22" s="149" t="s">
        <v>257</v>
      </c>
      <c r="B22" s="12" t="s">
        <v>15</v>
      </c>
      <c r="C22" s="9">
        <v>15</v>
      </c>
      <c r="D22" s="2" t="s">
        <v>54</v>
      </c>
      <c r="E22" s="9">
        <v>15</v>
      </c>
      <c r="F22" s="12" t="s">
        <v>27</v>
      </c>
    </row>
    <row r="23" spans="1:6">
      <c r="A23" s="147" t="s">
        <v>256</v>
      </c>
      <c r="B23" s="13" t="s">
        <v>262</v>
      </c>
      <c r="C23" s="10">
        <v>4</v>
      </c>
      <c r="D23" s="6" t="s">
        <v>54</v>
      </c>
      <c r="E23" s="10">
        <v>16</v>
      </c>
      <c r="F23" s="13" t="s">
        <v>40</v>
      </c>
    </row>
    <row r="24" spans="1:6">
      <c r="A24" s="147" t="s">
        <v>256</v>
      </c>
      <c r="B24" s="12" t="s">
        <v>13</v>
      </c>
      <c r="C24" s="9">
        <v>17</v>
      </c>
      <c r="D24" s="2" t="s">
        <v>54</v>
      </c>
      <c r="E24" s="9">
        <v>17</v>
      </c>
      <c r="F24" s="12" t="s">
        <v>48</v>
      </c>
    </row>
    <row r="25" spans="1:6">
      <c r="A25" s="148"/>
      <c r="B25" s="144" t="s">
        <v>18</v>
      </c>
      <c r="C25" s="145">
        <v>18</v>
      </c>
      <c r="D25" s="146" t="s">
        <v>54</v>
      </c>
      <c r="E25" s="145">
        <v>18</v>
      </c>
      <c r="F25" s="144" t="s">
        <v>18</v>
      </c>
    </row>
    <row r="26" spans="1:6">
      <c r="A26" s="148"/>
      <c r="B26" s="144" t="s">
        <v>18</v>
      </c>
      <c r="C26" s="145">
        <v>19</v>
      </c>
      <c r="D26" s="146" t="s">
        <v>54</v>
      </c>
      <c r="E26" s="145">
        <v>19</v>
      </c>
      <c r="F26" s="144" t="s">
        <v>18</v>
      </c>
    </row>
    <row r="27" spans="1:6">
      <c r="A27" s="148"/>
      <c r="B27" s="144" t="s">
        <v>18</v>
      </c>
      <c r="C27" s="145">
        <v>20</v>
      </c>
      <c r="D27" s="146" t="s">
        <v>54</v>
      </c>
      <c r="E27" s="145">
        <v>20</v>
      </c>
      <c r="F27" s="144" t="s">
        <v>18</v>
      </c>
    </row>
    <row r="28" spans="1:6">
      <c r="A28" s="148"/>
      <c r="B28" s="144" t="s">
        <v>18</v>
      </c>
      <c r="C28" s="145">
        <v>21</v>
      </c>
      <c r="D28" s="146" t="s">
        <v>54</v>
      </c>
      <c r="E28" s="145">
        <v>21</v>
      </c>
      <c r="F28" s="144" t="s">
        <v>18</v>
      </c>
    </row>
    <row r="29" spans="1:6">
      <c r="A29" s="148"/>
      <c r="B29" s="144" t="s">
        <v>18</v>
      </c>
      <c r="C29" s="145">
        <v>22</v>
      </c>
      <c r="D29" s="146" t="s">
        <v>54</v>
      </c>
      <c r="E29" s="145">
        <v>22</v>
      </c>
      <c r="F29" s="144" t="s">
        <v>18</v>
      </c>
    </row>
    <row r="30" spans="1:6">
      <c r="A30" s="148"/>
      <c r="B30" s="144" t="s">
        <v>18</v>
      </c>
      <c r="C30" s="145">
        <v>23</v>
      </c>
      <c r="D30" s="146" t="s">
        <v>54</v>
      </c>
      <c r="E30" s="145">
        <v>23</v>
      </c>
      <c r="F30" s="144" t="s">
        <v>18</v>
      </c>
    </row>
    <row r="31" spans="1:6">
      <c r="A31" s="148"/>
      <c r="B31" s="144" t="s">
        <v>18</v>
      </c>
      <c r="C31" s="145">
        <v>24</v>
      </c>
      <c r="D31" s="146" t="s">
        <v>54</v>
      </c>
      <c r="E31" s="145">
        <v>24</v>
      </c>
      <c r="F31" s="144" t="s">
        <v>18</v>
      </c>
    </row>
    <row r="32" spans="1:6">
      <c r="A32" s="148"/>
      <c r="B32" s="144" t="s">
        <v>18</v>
      </c>
      <c r="C32" s="145">
        <v>25</v>
      </c>
      <c r="D32" s="146" t="s">
        <v>54</v>
      </c>
      <c r="E32" s="145">
        <v>25</v>
      </c>
      <c r="F32" s="144" t="s">
        <v>18</v>
      </c>
    </row>
    <row r="40" spans="2:5">
      <c r="B40" s="212" t="s">
        <v>260</v>
      </c>
      <c r="C40" s="212"/>
      <c r="D40" s="212"/>
      <c r="E40" s="212"/>
    </row>
  </sheetData>
  <mergeCells count="2">
    <mergeCell ref="C1:E1"/>
    <mergeCell ref="B40:E4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6"/>
  <sheetViews>
    <sheetView topLeftCell="A12" workbookViewId="0">
      <selection sqref="A1:J41"/>
    </sheetView>
  </sheetViews>
  <sheetFormatPr baseColWidth="10" defaultColWidth="9.140625" defaultRowHeight="15"/>
  <cols>
    <col min="1" max="1" width="11" style="14" customWidth="1"/>
    <col min="2" max="2" width="10.28515625" style="15" customWidth="1"/>
  </cols>
  <sheetData>
    <row r="1" spans="1:10" s="18" customFormat="1" ht="15.75">
      <c r="A1" s="213" t="s">
        <v>132</v>
      </c>
      <c r="B1" s="214"/>
      <c r="C1" s="214"/>
      <c r="D1" s="214"/>
      <c r="E1" s="214"/>
      <c r="F1" s="214"/>
      <c r="G1" s="214"/>
      <c r="H1" s="214"/>
      <c r="I1" s="214"/>
      <c r="J1" s="214"/>
    </row>
    <row r="3" spans="1:10">
      <c r="A3" s="58" t="s">
        <v>80</v>
      </c>
      <c r="B3" s="204"/>
      <c r="C3" s="73" t="s">
        <v>59</v>
      </c>
      <c r="D3" s="73" t="s">
        <v>60</v>
      </c>
      <c r="E3" s="73" t="s">
        <v>61</v>
      </c>
      <c r="F3" s="198" t="s">
        <v>62</v>
      </c>
      <c r="G3" s="199" t="s">
        <v>63</v>
      </c>
      <c r="H3" s="199" t="s">
        <v>64</v>
      </c>
      <c r="I3" s="199" t="s">
        <v>65</v>
      </c>
      <c r="J3" s="200" t="s">
        <v>66</v>
      </c>
    </row>
    <row r="4" spans="1:10">
      <c r="A4" s="60" t="s">
        <v>58</v>
      </c>
      <c r="B4" s="197" t="s">
        <v>75</v>
      </c>
      <c r="C4" s="73">
        <v>0</v>
      </c>
      <c r="D4" s="73">
        <v>0</v>
      </c>
      <c r="E4" s="73">
        <v>1</v>
      </c>
      <c r="F4" s="198">
        <v>0</v>
      </c>
      <c r="G4" s="199">
        <v>1</v>
      </c>
      <c r="H4" s="199">
        <v>0</v>
      </c>
      <c r="I4" s="199">
        <v>1</v>
      </c>
      <c r="J4" s="200">
        <v>1</v>
      </c>
    </row>
    <row r="5" spans="1:10">
      <c r="A5" s="60"/>
      <c r="B5" s="201"/>
      <c r="C5" s="217" t="s">
        <v>67</v>
      </c>
      <c r="D5" s="217"/>
      <c r="E5" s="217"/>
      <c r="F5" s="202" t="s">
        <v>68</v>
      </c>
      <c r="G5" s="215" t="s">
        <v>78</v>
      </c>
      <c r="H5" s="215"/>
      <c r="I5" s="215"/>
      <c r="J5" s="216"/>
    </row>
    <row r="6" spans="1:10">
      <c r="A6" s="60"/>
      <c r="B6" s="197" t="s">
        <v>76</v>
      </c>
      <c r="C6" s="73">
        <v>0</v>
      </c>
      <c r="D6" s="73">
        <v>0</v>
      </c>
      <c r="E6" s="73">
        <v>1</v>
      </c>
      <c r="F6" s="198">
        <v>0</v>
      </c>
      <c r="G6" s="199">
        <v>1</v>
      </c>
      <c r="H6" s="199">
        <v>0</v>
      </c>
      <c r="I6" s="199">
        <v>1</v>
      </c>
      <c r="J6" s="200">
        <v>1</v>
      </c>
    </row>
    <row r="7" spans="1:10">
      <c r="A7" s="60"/>
      <c r="B7" s="201"/>
      <c r="C7" s="217" t="s">
        <v>67</v>
      </c>
      <c r="D7" s="217"/>
      <c r="E7" s="217"/>
      <c r="F7" s="202" t="s">
        <v>68</v>
      </c>
      <c r="G7" s="215" t="s">
        <v>78</v>
      </c>
      <c r="H7" s="215"/>
      <c r="I7" s="215"/>
      <c r="J7" s="216"/>
    </row>
    <row r="8" spans="1:10">
      <c r="A8" s="60"/>
      <c r="B8" s="197" t="s">
        <v>77</v>
      </c>
      <c r="C8" s="73">
        <v>0</v>
      </c>
      <c r="D8" s="73">
        <v>0</v>
      </c>
      <c r="E8" s="73">
        <v>1</v>
      </c>
      <c r="F8" s="198">
        <v>0</v>
      </c>
      <c r="G8" s="199">
        <v>0</v>
      </c>
      <c r="H8" s="199">
        <v>1</v>
      </c>
      <c r="I8" s="199">
        <v>1</v>
      </c>
      <c r="J8" s="200">
        <v>1</v>
      </c>
    </row>
    <row r="9" spans="1:10">
      <c r="A9" s="62"/>
      <c r="B9" s="203"/>
      <c r="C9" s="217" t="s">
        <v>67</v>
      </c>
      <c r="D9" s="217"/>
      <c r="E9" s="217"/>
      <c r="F9" s="202" t="s">
        <v>68</v>
      </c>
      <c r="G9" s="215" t="s">
        <v>74</v>
      </c>
      <c r="H9" s="215"/>
      <c r="I9" s="215"/>
      <c r="J9" s="216"/>
    </row>
    <row r="10" spans="1:10" s="8" customFormat="1">
      <c r="A10" s="196"/>
      <c r="B10" s="17"/>
      <c r="C10" s="17"/>
      <c r="D10" s="17"/>
      <c r="E10" s="17"/>
      <c r="F10" s="17"/>
      <c r="G10" s="17"/>
      <c r="H10" s="17"/>
      <c r="I10" s="17"/>
      <c r="J10" s="17"/>
    </row>
    <row r="11" spans="1:10" s="8" customFormat="1">
      <c r="A11" s="196"/>
      <c r="B11" s="17"/>
      <c r="C11" s="17"/>
      <c r="D11" s="17"/>
      <c r="E11" s="17"/>
      <c r="F11" s="17"/>
      <c r="G11" s="17"/>
      <c r="H11" s="17"/>
      <c r="I11" s="17"/>
      <c r="J11" s="17"/>
    </row>
    <row r="12" spans="1:10" s="8" customFormat="1" ht="15.75">
      <c r="A12" s="218" t="s">
        <v>131</v>
      </c>
      <c r="B12" s="219"/>
      <c r="C12" s="219"/>
      <c r="D12" s="219"/>
      <c r="E12" s="219"/>
      <c r="F12" s="219"/>
      <c r="G12" s="219"/>
      <c r="H12" s="219"/>
      <c r="I12" s="219"/>
      <c r="J12" s="219"/>
    </row>
    <row r="13" spans="1:10" s="8" customFormat="1">
      <c r="A13" s="196"/>
      <c r="B13" s="17"/>
      <c r="C13" s="17"/>
      <c r="D13" s="17"/>
      <c r="E13" s="17"/>
      <c r="F13" s="17"/>
      <c r="G13" s="17"/>
      <c r="H13" s="17"/>
      <c r="I13" s="17"/>
      <c r="J13" s="17"/>
    </row>
    <row r="14" spans="1:10">
      <c r="A14" s="58" t="s">
        <v>80</v>
      </c>
      <c r="B14" s="204"/>
      <c r="C14" s="73" t="s">
        <v>59</v>
      </c>
      <c r="D14" s="73" t="s">
        <v>60</v>
      </c>
      <c r="E14" s="73" t="s">
        <v>61</v>
      </c>
      <c r="F14" s="198" t="s">
        <v>62</v>
      </c>
      <c r="G14" s="199" t="s">
        <v>63</v>
      </c>
      <c r="H14" s="199" t="s">
        <v>64</v>
      </c>
      <c r="I14" s="199" t="s">
        <v>65</v>
      </c>
      <c r="J14" s="200" t="s">
        <v>66</v>
      </c>
    </row>
    <row r="15" spans="1:10">
      <c r="A15" s="60" t="s">
        <v>58</v>
      </c>
      <c r="B15" s="197" t="s">
        <v>75</v>
      </c>
      <c r="C15" s="73">
        <v>1</v>
      </c>
      <c r="D15" s="73">
        <v>0</v>
      </c>
      <c r="E15" s="73">
        <v>1</v>
      </c>
      <c r="F15" s="198">
        <v>0</v>
      </c>
      <c r="G15" s="199">
        <v>1</v>
      </c>
      <c r="H15" s="199">
        <v>1</v>
      </c>
      <c r="I15" s="199">
        <v>0</v>
      </c>
      <c r="J15" s="200">
        <v>1</v>
      </c>
    </row>
    <row r="16" spans="1:10">
      <c r="A16" s="60"/>
      <c r="B16" s="201"/>
      <c r="C16" s="217" t="s">
        <v>81</v>
      </c>
      <c r="D16" s="217"/>
      <c r="E16" s="217"/>
      <c r="F16" s="202" t="s">
        <v>68</v>
      </c>
      <c r="G16" s="215" t="s">
        <v>82</v>
      </c>
      <c r="H16" s="215"/>
      <c r="I16" s="215"/>
      <c r="J16" s="216"/>
    </row>
    <row r="17" spans="1:10">
      <c r="A17" s="60"/>
      <c r="B17" s="197" t="s">
        <v>76</v>
      </c>
      <c r="C17" s="73">
        <v>1</v>
      </c>
      <c r="D17" s="73">
        <v>0</v>
      </c>
      <c r="E17" s="73">
        <v>1</v>
      </c>
      <c r="F17" s="198">
        <v>0</v>
      </c>
      <c r="G17" s="199">
        <v>1</v>
      </c>
      <c r="H17" s="199">
        <v>1</v>
      </c>
      <c r="I17" s="199">
        <v>0</v>
      </c>
      <c r="J17" s="200">
        <v>1</v>
      </c>
    </row>
    <row r="18" spans="1:10">
      <c r="A18" s="60"/>
      <c r="B18" s="201"/>
      <c r="C18" s="217" t="s">
        <v>81</v>
      </c>
      <c r="D18" s="217"/>
      <c r="E18" s="217"/>
      <c r="F18" s="202" t="s">
        <v>68</v>
      </c>
      <c r="G18" s="215" t="s">
        <v>82</v>
      </c>
      <c r="H18" s="215"/>
      <c r="I18" s="215"/>
      <c r="J18" s="216"/>
    </row>
    <row r="19" spans="1:10">
      <c r="A19" s="60"/>
      <c r="B19" s="197" t="s">
        <v>77</v>
      </c>
      <c r="C19" s="73">
        <v>1</v>
      </c>
      <c r="D19" s="73">
        <v>0</v>
      </c>
      <c r="E19" s="73">
        <v>1</v>
      </c>
      <c r="F19" s="198">
        <v>0</v>
      </c>
      <c r="G19" s="199">
        <v>1</v>
      </c>
      <c r="H19" s="199">
        <v>1</v>
      </c>
      <c r="I19" s="199">
        <v>0</v>
      </c>
      <c r="J19" s="200">
        <v>1</v>
      </c>
    </row>
    <row r="20" spans="1:10">
      <c r="A20" s="62"/>
      <c r="B20" s="203"/>
      <c r="C20" s="217" t="s">
        <v>81</v>
      </c>
      <c r="D20" s="217"/>
      <c r="E20" s="217"/>
      <c r="F20" s="202" t="s">
        <v>68</v>
      </c>
      <c r="G20" s="215" t="s">
        <v>82</v>
      </c>
      <c r="H20" s="215"/>
      <c r="I20" s="215"/>
      <c r="J20" s="216"/>
    </row>
    <row r="21" spans="1:10" s="8" customFormat="1">
      <c r="A21" s="196"/>
      <c r="B21" s="17"/>
      <c r="C21" s="17"/>
      <c r="D21" s="17"/>
      <c r="E21" s="17"/>
      <c r="F21" s="17"/>
      <c r="G21" s="17"/>
      <c r="H21" s="17"/>
      <c r="I21" s="17"/>
      <c r="J21" s="17"/>
    </row>
    <row r="22" spans="1:10" s="8" customFormat="1">
      <c r="A22" s="196"/>
      <c r="B22" s="17"/>
      <c r="C22" s="17"/>
      <c r="D22" s="17"/>
      <c r="E22" s="17"/>
      <c r="F22" s="17"/>
      <c r="G22" s="17"/>
      <c r="H22" s="17"/>
      <c r="I22" s="17"/>
      <c r="J22" s="17"/>
    </row>
    <row r="23" spans="1:10" s="8" customFormat="1" ht="15.75">
      <c r="A23" s="218" t="s">
        <v>130</v>
      </c>
      <c r="B23" s="219"/>
      <c r="C23" s="219"/>
      <c r="D23" s="219"/>
      <c r="E23" s="219"/>
      <c r="F23" s="219"/>
      <c r="G23" s="219"/>
      <c r="H23" s="219"/>
      <c r="I23" s="219"/>
      <c r="J23" s="219"/>
    </row>
    <row r="24" spans="1:10" s="8" customFormat="1">
      <c r="A24" s="196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58" t="s">
        <v>80</v>
      </c>
      <c r="B25" s="204"/>
      <c r="C25" s="73" t="s">
        <v>59</v>
      </c>
      <c r="D25" s="73" t="s">
        <v>60</v>
      </c>
      <c r="E25" s="73" t="s">
        <v>61</v>
      </c>
      <c r="F25" s="198" t="s">
        <v>62</v>
      </c>
      <c r="G25" s="199" t="s">
        <v>63</v>
      </c>
      <c r="H25" s="199" t="s">
        <v>64</v>
      </c>
      <c r="I25" s="199" t="s">
        <v>65</v>
      </c>
      <c r="J25" s="200" t="s">
        <v>66</v>
      </c>
    </row>
    <row r="26" spans="1:10">
      <c r="A26" s="60" t="s">
        <v>58</v>
      </c>
      <c r="B26" s="197" t="s">
        <v>75</v>
      </c>
      <c r="C26" s="73">
        <v>1</v>
      </c>
      <c r="D26" s="73">
        <v>0</v>
      </c>
      <c r="E26" s="73">
        <v>1</v>
      </c>
      <c r="F26" s="198">
        <v>0</v>
      </c>
      <c r="G26" s="199">
        <v>0</v>
      </c>
      <c r="H26" s="199">
        <v>1</v>
      </c>
      <c r="I26" s="199">
        <v>0</v>
      </c>
      <c r="J26" s="200">
        <v>1</v>
      </c>
    </row>
    <row r="27" spans="1:10">
      <c r="A27" s="60"/>
      <c r="B27" s="201"/>
      <c r="C27" s="217" t="s">
        <v>81</v>
      </c>
      <c r="D27" s="217"/>
      <c r="E27" s="217"/>
      <c r="F27" s="202" t="s">
        <v>68</v>
      </c>
      <c r="G27" s="215" t="s">
        <v>141</v>
      </c>
      <c r="H27" s="215"/>
      <c r="I27" s="215"/>
      <c r="J27" s="216"/>
    </row>
    <row r="28" spans="1:10">
      <c r="A28" s="60"/>
      <c r="B28" s="197" t="s">
        <v>76</v>
      </c>
      <c r="C28" s="73">
        <v>1</v>
      </c>
      <c r="D28" s="73">
        <v>0</v>
      </c>
      <c r="E28" s="73">
        <v>1</v>
      </c>
      <c r="F28" s="198">
        <v>0</v>
      </c>
      <c r="G28" s="199">
        <v>0</v>
      </c>
      <c r="H28" s="199">
        <v>1</v>
      </c>
      <c r="I28" s="199">
        <v>0</v>
      </c>
      <c r="J28" s="200">
        <v>1</v>
      </c>
    </row>
    <row r="29" spans="1:10">
      <c r="A29" s="60"/>
      <c r="B29" s="201"/>
      <c r="C29" s="217" t="s">
        <v>81</v>
      </c>
      <c r="D29" s="217"/>
      <c r="E29" s="217"/>
      <c r="F29" s="202" t="s">
        <v>68</v>
      </c>
      <c r="G29" s="215" t="s">
        <v>141</v>
      </c>
      <c r="H29" s="215"/>
      <c r="I29" s="215"/>
      <c r="J29" s="216"/>
    </row>
    <row r="30" spans="1:10">
      <c r="A30" s="60"/>
      <c r="B30" s="197" t="s">
        <v>77</v>
      </c>
      <c r="C30" s="73">
        <v>1</v>
      </c>
      <c r="D30" s="73">
        <v>0</v>
      </c>
      <c r="E30" s="73">
        <v>1</v>
      </c>
      <c r="F30" s="198">
        <v>0</v>
      </c>
      <c r="G30" s="199">
        <v>0</v>
      </c>
      <c r="H30" s="199">
        <v>1</v>
      </c>
      <c r="I30" s="199">
        <v>0</v>
      </c>
      <c r="J30" s="200">
        <v>1</v>
      </c>
    </row>
    <row r="31" spans="1:10">
      <c r="A31" s="62"/>
      <c r="B31" s="203"/>
      <c r="C31" s="217" t="s">
        <v>81</v>
      </c>
      <c r="D31" s="217"/>
      <c r="E31" s="217"/>
      <c r="F31" s="202" t="s">
        <v>68</v>
      </c>
      <c r="G31" s="215" t="s">
        <v>141</v>
      </c>
      <c r="H31" s="215"/>
      <c r="I31" s="215"/>
      <c r="J31" s="216"/>
    </row>
    <row r="32" spans="1:10" s="8" customFormat="1">
      <c r="A32" s="16"/>
      <c r="B32" s="17"/>
      <c r="C32" s="17"/>
      <c r="D32" s="17"/>
      <c r="E32" s="17"/>
      <c r="F32" s="17"/>
      <c r="G32" s="17"/>
      <c r="H32" s="17"/>
      <c r="I32" s="17"/>
      <c r="J32" s="17"/>
    </row>
    <row r="34" spans="1:10">
      <c r="A34" s="58" t="s">
        <v>69</v>
      </c>
      <c r="B34" s="64">
        <v>1</v>
      </c>
      <c r="C34" s="65" t="s">
        <v>70</v>
      </c>
      <c r="F34" s="58" t="s">
        <v>134</v>
      </c>
      <c r="G34" s="59"/>
      <c r="H34" s="73">
        <v>1</v>
      </c>
      <c r="I34" s="73" t="s">
        <v>137</v>
      </c>
      <c r="J34" s="74" t="s">
        <v>27</v>
      </c>
    </row>
    <row r="35" spans="1:10">
      <c r="A35" s="60" t="s">
        <v>79</v>
      </c>
      <c r="B35" s="66">
        <v>2</v>
      </c>
      <c r="C35" s="67" t="s">
        <v>71</v>
      </c>
      <c r="F35" s="60" t="s">
        <v>133</v>
      </c>
      <c r="G35" s="61"/>
      <c r="H35" s="75">
        <v>2</v>
      </c>
      <c r="I35" s="75" t="s">
        <v>136</v>
      </c>
      <c r="J35" s="76" t="s">
        <v>27</v>
      </c>
    </row>
    <row r="36" spans="1:10">
      <c r="A36" s="60"/>
      <c r="B36" s="68">
        <v>4</v>
      </c>
      <c r="C36" s="69" t="s">
        <v>72</v>
      </c>
      <c r="F36" s="60"/>
      <c r="G36" s="61"/>
      <c r="H36" s="77">
        <v>3</v>
      </c>
      <c r="I36" s="77" t="s">
        <v>138</v>
      </c>
      <c r="J36" s="78" t="s">
        <v>35</v>
      </c>
    </row>
    <row r="37" spans="1:10">
      <c r="A37" s="62"/>
      <c r="B37" s="70">
        <v>5</v>
      </c>
      <c r="C37" s="71" t="s">
        <v>73</v>
      </c>
      <c r="F37" s="60"/>
      <c r="G37" s="61"/>
      <c r="H37" s="77">
        <v>4</v>
      </c>
      <c r="I37" s="77" t="s">
        <v>135</v>
      </c>
      <c r="J37" s="78" t="s">
        <v>35</v>
      </c>
    </row>
    <row r="38" spans="1:10">
      <c r="F38" s="60"/>
      <c r="G38" s="61"/>
      <c r="H38" s="66">
        <v>5</v>
      </c>
      <c r="I38" s="66" t="s">
        <v>139</v>
      </c>
      <c r="J38" s="67" t="s">
        <v>34</v>
      </c>
    </row>
    <row r="39" spans="1:10">
      <c r="F39" s="60"/>
      <c r="G39" s="61"/>
      <c r="H39" s="66">
        <v>6</v>
      </c>
      <c r="I39" s="66" t="s">
        <v>71</v>
      </c>
      <c r="J39" s="67" t="s">
        <v>34</v>
      </c>
    </row>
    <row r="40" spans="1:10">
      <c r="F40" s="60"/>
      <c r="G40" s="61"/>
      <c r="H40" s="79">
        <v>7</v>
      </c>
      <c r="I40" s="79" t="s">
        <v>140</v>
      </c>
      <c r="J40" s="80" t="s">
        <v>33</v>
      </c>
    </row>
    <row r="41" spans="1:10">
      <c r="F41" s="72"/>
      <c r="G41" s="63"/>
      <c r="H41" s="70">
        <v>8</v>
      </c>
      <c r="I41" s="70" t="s">
        <v>73</v>
      </c>
      <c r="J41" s="71" t="s">
        <v>33</v>
      </c>
    </row>
    <row r="46" spans="1:10">
      <c r="C46" s="57"/>
    </row>
  </sheetData>
  <mergeCells count="21">
    <mergeCell ref="C31:E31"/>
    <mergeCell ref="G31:J31"/>
    <mergeCell ref="A23:J23"/>
    <mergeCell ref="C27:E27"/>
    <mergeCell ref="G27:J27"/>
    <mergeCell ref="C29:E29"/>
    <mergeCell ref="G29:J29"/>
    <mergeCell ref="C20:E20"/>
    <mergeCell ref="G20:J20"/>
    <mergeCell ref="A12:J12"/>
    <mergeCell ref="C9:E9"/>
    <mergeCell ref="G9:J9"/>
    <mergeCell ref="C16:E16"/>
    <mergeCell ref="G16:J16"/>
    <mergeCell ref="C18:E18"/>
    <mergeCell ref="G18:J18"/>
    <mergeCell ref="A1:J1"/>
    <mergeCell ref="G5:J5"/>
    <mergeCell ref="C5:E5"/>
    <mergeCell ref="C7:E7"/>
    <mergeCell ref="G7:J7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O22"/>
  <sheetViews>
    <sheetView workbookViewId="0">
      <selection activeCell="O19" sqref="O19"/>
    </sheetView>
  </sheetViews>
  <sheetFormatPr baseColWidth="10" defaultRowHeight="15"/>
  <cols>
    <col min="1" max="1" width="4.42578125" customWidth="1"/>
    <col min="2" max="2" width="2" style="3" bestFit="1" customWidth="1"/>
    <col min="3" max="3" width="13.28515625" style="19" bestFit="1" customWidth="1"/>
    <col min="4" max="4" width="12.5703125" style="19" bestFit="1" customWidth="1"/>
    <col min="5" max="5" width="5" style="19" bestFit="1" customWidth="1"/>
    <col min="6" max="6" width="8.5703125" style="19" bestFit="1" customWidth="1"/>
    <col min="7" max="7" width="9.5703125" style="19" bestFit="1" customWidth="1"/>
    <col min="8" max="8" width="7.7109375" style="19" bestFit="1" customWidth="1"/>
    <col min="9" max="9" width="7.28515625" style="19" bestFit="1" customWidth="1"/>
    <col min="10" max="10" width="8.28515625" style="45" bestFit="1" customWidth="1"/>
    <col min="11" max="11" width="7.5703125" style="19" bestFit="1" customWidth="1"/>
    <col min="12" max="12" width="10.140625" style="19" bestFit="1" customWidth="1"/>
    <col min="13" max="13" width="7.5703125" style="46" bestFit="1" customWidth="1"/>
    <col min="14" max="14" width="10.42578125" style="19" bestFit="1" customWidth="1"/>
    <col min="15" max="15" width="8.140625" style="45" bestFit="1" customWidth="1"/>
    <col min="16" max="16" width="9.7109375" customWidth="1"/>
    <col min="17" max="17" width="13.28515625" customWidth="1"/>
    <col min="256" max="256" width="4.42578125" customWidth="1"/>
    <col min="257" max="257" width="4.5703125" customWidth="1"/>
    <col min="258" max="258" width="10" customWidth="1"/>
    <col min="259" max="259" width="12.28515625" bestFit="1" customWidth="1"/>
    <col min="260" max="260" width="5.7109375" customWidth="1"/>
    <col min="261" max="261" width="9.42578125" customWidth="1"/>
    <col min="262" max="262" width="9.85546875" customWidth="1"/>
    <col min="263" max="263" width="8.5703125" customWidth="1"/>
    <col min="264" max="264" width="8.28515625" customWidth="1"/>
    <col min="265" max="265" width="2.7109375" customWidth="1"/>
    <col min="266" max="267" width="8.7109375" customWidth="1"/>
    <col min="268" max="268" width="10.42578125" customWidth="1"/>
    <col min="269" max="269" width="10.140625" customWidth="1"/>
    <col min="270" max="270" width="11" customWidth="1"/>
    <col min="271" max="271" width="10.28515625" customWidth="1"/>
    <col min="272" max="272" width="9.7109375" customWidth="1"/>
    <col min="273" max="273" width="13.28515625" customWidth="1"/>
    <col min="512" max="512" width="4.42578125" customWidth="1"/>
    <col min="513" max="513" width="4.5703125" customWidth="1"/>
    <col min="514" max="514" width="10" customWidth="1"/>
    <col min="515" max="515" width="12.28515625" bestFit="1" customWidth="1"/>
    <col min="516" max="516" width="5.7109375" customWidth="1"/>
    <col min="517" max="517" width="9.42578125" customWidth="1"/>
    <col min="518" max="518" width="9.85546875" customWidth="1"/>
    <col min="519" max="519" width="8.5703125" customWidth="1"/>
    <col min="520" max="520" width="8.28515625" customWidth="1"/>
    <col min="521" max="521" width="2.7109375" customWidth="1"/>
    <col min="522" max="523" width="8.7109375" customWidth="1"/>
    <col min="524" max="524" width="10.42578125" customWidth="1"/>
    <col min="525" max="525" width="10.140625" customWidth="1"/>
    <col min="526" max="526" width="11" customWidth="1"/>
    <col min="527" max="527" width="10.28515625" customWidth="1"/>
    <col min="528" max="528" width="9.7109375" customWidth="1"/>
    <col min="529" max="529" width="13.28515625" customWidth="1"/>
    <col min="768" max="768" width="4.42578125" customWidth="1"/>
    <col min="769" max="769" width="4.5703125" customWidth="1"/>
    <col min="770" max="770" width="10" customWidth="1"/>
    <col min="771" max="771" width="12.28515625" bestFit="1" customWidth="1"/>
    <col min="772" max="772" width="5.7109375" customWidth="1"/>
    <col min="773" max="773" width="9.42578125" customWidth="1"/>
    <col min="774" max="774" width="9.85546875" customWidth="1"/>
    <col min="775" max="775" width="8.5703125" customWidth="1"/>
    <col min="776" max="776" width="8.28515625" customWidth="1"/>
    <col min="777" max="777" width="2.7109375" customWidth="1"/>
    <col min="778" max="779" width="8.7109375" customWidth="1"/>
    <col min="780" max="780" width="10.42578125" customWidth="1"/>
    <col min="781" max="781" width="10.140625" customWidth="1"/>
    <col min="782" max="782" width="11" customWidth="1"/>
    <col min="783" max="783" width="10.28515625" customWidth="1"/>
    <col min="784" max="784" width="9.7109375" customWidth="1"/>
    <col min="785" max="785" width="13.28515625" customWidth="1"/>
    <col min="1024" max="1024" width="4.42578125" customWidth="1"/>
    <col min="1025" max="1025" width="4.5703125" customWidth="1"/>
    <col min="1026" max="1026" width="10" customWidth="1"/>
    <col min="1027" max="1027" width="12.28515625" bestFit="1" customWidth="1"/>
    <col min="1028" max="1028" width="5.7109375" customWidth="1"/>
    <col min="1029" max="1029" width="9.42578125" customWidth="1"/>
    <col min="1030" max="1030" width="9.85546875" customWidth="1"/>
    <col min="1031" max="1031" width="8.5703125" customWidth="1"/>
    <col min="1032" max="1032" width="8.28515625" customWidth="1"/>
    <col min="1033" max="1033" width="2.7109375" customWidth="1"/>
    <col min="1034" max="1035" width="8.7109375" customWidth="1"/>
    <col min="1036" max="1036" width="10.42578125" customWidth="1"/>
    <col min="1037" max="1037" width="10.140625" customWidth="1"/>
    <col min="1038" max="1038" width="11" customWidth="1"/>
    <col min="1039" max="1039" width="10.28515625" customWidth="1"/>
    <col min="1040" max="1040" width="9.7109375" customWidth="1"/>
    <col min="1041" max="1041" width="13.28515625" customWidth="1"/>
    <col min="1280" max="1280" width="4.42578125" customWidth="1"/>
    <col min="1281" max="1281" width="4.5703125" customWidth="1"/>
    <col min="1282" max="1282" width="10" customWidth="1"/>
    <col min="1283" max="1283" width="12.28515625" bestFit="1" customWidth="1"/>
    <col min="1284" max="1284" width="5.7109375" customWidth="1"/>
    <col min="1285" max="1285" width="9.42578125" customWidth="1"/>
    <col min="1286" max="1286" width="9.85546875" customWidth="1"/>
    <col min="1287" max="1287" width="8.5703125" customWidth="1"/>
    <col min="1288" max="1288" width="8.28515625" customWidth="1"/>
    <col min="1289" max="1289" width="2.7109375" customWidth="1"/>
    <col min="1290" max="1291" width="8.7109375" customWidth="1"/>
    <col min="1292" max="1292" width="10.42578125" customWidth="1"/>
    <col min="1293" max="1293" width="10.140625" customWidth="1"/>
    <col min="1294" max="1294" width="11" customWidth="1"/>
    <col min="1295" max="1295" width="10.28515625" customWidth="1"/>
    <col min="1296" max="1296" width="9.7109375" customWidth="1"/>
    <col min="1297" max="1297" width="13.28515625" customWidth="1"/>
    <col min="1536" max="1536" width="4.42578125" customWidth="1"/>
    <col min="1537" max="1537" width="4.5703125" customWidth="1"/>
    <col min="1538" max="1538" width="10" customWidth="1"/>
    <col min="1539" max="1539" width="12.28515625" bestFit="1" customWidth="1"/>
    <col min="1540" max="1540" width="5.7109375" customWidth="1"/>
    <col min="1541" max="1541" width="9.42578125" customWidth="1"/>
    <col min="1542" max="1542" width="9.85546875" customWidth="1"/>
    <col min="1543" max="1543" width="8.5703125" customWidth="1"/>
    <col min="1544" max="1544" width="8.28515625" customWidth="1"/>
    <col min="1545" max="1545" width="2.7109375" customWidth="1"/>
    <col min="1546" max="1547" width="8.7109375" customWidth="1"/>
    <col min="1548" max="1548" width="10.42578125" customWidth="1"/>
    <col min="1549" max="1549" width="10.140625" customWidth="1"/>
    <col min="1550" max="1550" width="11" customWidth="1"/>
    <col min="1551" max="1551" width="10.28515625" customWidth="1"/>
    <col min="1552" max="1552" width="9.7109375" customWidth="1"/>
    <col min="1553" max="1553" width="13.28515625" customWidth="1"/>
    <col min="1792" max="1792" width="4.42578125" customWidth="1"/>
    <col min="1793" max="1793" width="4.5703125" customWidth="1"/>
    <col min="1794" max="1794" width="10" customWidth="1"/>
    <col min="1795" max="1795" width="12.28515625" bestFit="1" customWidth="1"/>
    <col min="1796" max="1796" width="5.7109375" customWidth="1"/>
    <col min="1797" max="1797" width="9.42578125" customWidth="1"/>
    <col min="1798" max="1798" width="9.85546875" customWidth="1"/>
    <col min="1799" max="1799" width="8.5703125" customWidth="1"/>
    <col min="1800" max="1800" width="8.28515625" customWidth="1"/>
    <col min="1801" max="1801" width="2.7109375" customWidth="1"/>
    <col min="1802" max="1803" width="8.7109375" customWidth="1"/>
    <col min="1804" max="1804" width="10.42578125" customWidth="1"/>
    <col min="1805" max="1805" width="10.140625" customWidth="1"/>
    <col min="1806" max="1806" width="11" customWidth="1"/>
    <col min="1807" max="1807" width="10.28515625" customWidth="1"/>
    <col min="1808" max="1808" width="9.7109375" customWidth="1"/>
    <col min="1809" max="1809" width="13.28515625" customWidth="1"/>
    <col min="2048" max="2048" width="4.42578125" customWidth="1"/>
    <col min="2049" max="2049" width="4.5703125" customWidth="1"/>
    <col min="2050" max="2050" width="10" customWidth="1"/>
    <col min="2051" max="2051" width="12.28515625" bestFit="1" customWidth="1"/>
    <col min="2052" max="2052" width="5.7109375" customWidth="1"/>
    <col min="2053" max="2053" width="9.42578125" customWidth="1"/>
    <col min="2054" max="2054" width="9.85546875" customWidth="1"/>
    <col min="2055" max="2055" width="8.5703125" customWidth="1"/>
    <col min="2056" max="2056" width="8.28515625" customWidth="1"/>
    <col min="2057" max="2057" width="2.7109375" customWidth="1"/>
    <col min="2058" max="2059" width="8.7109375" customWidth="1"/>
    <col min="2060" max="2060" width="10.42578125" customWidth="1"/>
    <col min="2061" max="2061" width="10.140625" customWidth="1"/>
    <col min="2062" max="2062" width="11" customWidth="1"/>
    <col min="2063" max="2063" width="10.28515625" customWidth="1"/>
    <col min="2064" max="2064" width="9.7109375" customWidth="1"/>
    <col min="2065" max="2065" width="13.28515625" customWidth="1"/>
    <col min="2304" max="2304" width="4.42578125" customWidth="1"/>
    <col min="2305" max="2305" width="4.5703125" customWidth="1"/>
    <col min="2306" max="2306" width="10" customWidth="1"/>
    <col min="2307" max="2307" width="12.28515625" bestFit="1" customWidth="1"/>
    <col min="2308" max="2308" width="5.7109375" customWidth="1"/>
    <col min="2309" max="2309" width="9.42578125" customWidth="1"/>
    <col min="2310" max="2310" width="9.85546875" customWidth="1"/>
    <col min="2311" max="2311" width="8.5703125" customWidth="1"/>
    <col min="2312" max="2312" width="8.28515625" customWidth="1"/>
    <col min="2313" max="2313" width="2.7109375" customWidth="1"/>
    <col min="2314" max="2315" width="8.7109375" customWidth="1"/>
    <col min="2316" max="2316" width="10.42578125" customWidth="1"/>
    <col min="2317" max="2317" width="10.140625" customWidth="1"/>
    <col min="2318" max="2318" width="11" customWidth="1"/>
    <col min="2319" max="2319" width="10.28515625" customWidth="1"/>
    <col min="2320" max="2320" width="9.7109375" customWidth="1"/>
    <col min="2321" max="2321" width="13.28515625" customWidth="1"/>
    <col min="2560" max="2560" width="4.42578125" customWidth="1"/>
    <col min="2561" max="2561" width="4.5703125" customWidth="1"/>
    <col min="2562" max="2562" width="10" customWidth="1"/>
    <col min="2563" max="2563" width="12.28515625" bestFit="1" customWidth="1"/>
    <col min="2564" max="2564" width="5.7109375" customWidth="1"/>
    <col min="2565" max="2565" width="9.42578125" customWidth="1"/>
    <col min="2566" max="2566" width="9.85546875" customWidth="1"/>
    <col min="2567" max="2567" width="8.5703125" customWidth="1"/>
    <col min="2568" max="2568" width="8.28515625" customWidth="1"/>
    <col min="2569" max="2569" width="2.7109375" customWidth="1"/>
    <col min="2570" max="2571" width="8.7109375" customWidth="1"/>
    <col min="2572" max="2572" width="10.42578125" customWidth="1"/>
    <col min="2573" max="2573" width="10.140625" customWidth="1"/>
    <col min="2574" max="2574" width="11" customWidth="1"/>
    <col min="2575" max="2575" width="10.28515625" customWidth="1"/>
    <col min="2576" max="2576" width="9.7109375" customWidth="1"/>
    <col min="2577" max="2577" width="13.28515625" customWidth="1"/>
    <col min="2816" max="2816" width="4.42578125" customWidth="1"/>
    <col min="2817" max="2817" width="4.5703125" customWidth="1"/>
    <col min="2818" max="2818" width="10" customWidth="1"/>
    <col min="2819" max="2819" width="12.28515625" bestFit="1" customWidth="1"/>
    <col min="2820" max="2820" width="5.7109375" customWidth="1"/>
    <col min="2821" max="2821" width="9.42578125" customWidth="1"/>
    <col min="2822" max="2822" width="9.85546875" customWidth="1"/>
    <col min="2823" max="2823" width="8.5703125" customWidth="1"/>
    <col min="2824" max="2824" width="8.28515625" customWidth="1"/>
    <col min="2825" max="2825" width="2.7109375" customWidth="1"/>
    <col min="2826" max="2827" width="8.7109375" customWidth="1"/>
    <col min="2828" max="2828" width="10.42578125" customWidth="1"/>
    <col min="2829" max="2829" width="10.140625" customWidth="1"/>
    <col min="2830" max="2830" width="11" customWidth="1"/>
    <col min="2831" max="2831" width="10.28515625" customWidth="1"/>
    <col min="2832" max="2832" width="9.7109375" customWidth="1"/>
    <col min="2833" max="2833" width="13.28515625" customWidth="1"/>
    <col min="3072" max="3072" width="4.42578125" customWidth="1"/>
    <col min="3073" max="3073" width="4.5703125" customWidth="1"/>
    <col min="3074" max="3074" width="10" customWidth="1"/>
    <col min="3075" max="3075" width="12.28515625" bestFit="1" customWidth="1"/>
    <col min="3076" max="3076" width="5.7109375" customWidth="1"/>
    <col min="3077" max="3077" width="9.42578125" customWidth="1"/>
    <col min="3078" max="3078" width="9.85546875" customWidth="1"/>
    <col min="3079" max="3079" width="8.5703125" customWidth="1"/>
    <col min="3080" max="3080" width="8.28515625" customWidth="1"/>
    <col min="3081" max="3081" width="2.7109375" customWidth="1"/>
    <col min="3082" max="3083" width="8.7109375" customWidth="1"/>
    <col min="3084" max="3084" width="10.42578125" customWidth="1"/>
    <col min="3085" max="3085" width="10.140625" customWidth="1"/>
    <col min="3086" max="3086" width="11" customWidth="1"/>
    <col min="3087" max="3087" width="10.28515625" customWidth="1"/>
    <col min="3088" max="3088" width="9.7109375" customWidth="1"/>
    <col min="3089" max="3089" width="13.28515625" customWidth="1"/>
    <col min="3328" max="3328" width="4.42578125" customWidth="1"/>
    <col min="3329" max="3329" width="4.5703125" customWidth="1"/>
    <col min="3330" max="3330" width="10" customWidth="1"/>
    <col min="3331" max="3331" width="12.28515625" bestFit="1" customWidth="1"/>
    <col min="3332" max="3332" width="5.7109375" customWidth="1"/>
    <col min="3333" max="3333" width="9.42578125" customWidth="1"/>
    <col min="3334" max="3334" width="9.85546875" customWidth="1"/>
    <col min="3335" max="3335" width="8.5703125" customWidth="1"/>
    <col min="3336" max="3336" width="8.28515625" customWidth="1"/>
    <col min="3337" max="3337" width="2.7109375" customWidth="1"/>
    <col min="3338" max="3339" width="8.7109375" customWidth="1"/>
    <col min="3340" max="3340" width="10.42578125" customWidth="1"/>
    <col min="3341" max="3341" width="10.140625" customWidth="1"/>
    <col min="3342" max="3342" width="11" customWidth="1"/>
    <col min="3343" max="3343" width="10.28515625" customWidth="1"/>
    <col min="3344" max="3344" width="9.7109375" customWidth="1"/>
    <col min="3345" max="3345" width="13.28515625" customWidth="1"/>
    <col min="3584" max="3584" width="4.42578125" customWidth="1"/>
    <col min="3585" max="3585" width="4.5703125" customWidth="1"/>
    <col min="3586" max="3586" width="10" customWidth="1"/>
    <col min="3587" max="3587" width="12.28515625" bestFit="1" customWidth="1"/>
    <col min="3588" max="3588" width="5.7109375" customWidth="1"/>
    <col min="3589" max="3589" width="9.42578125" customWidth="1"/>
    <col min="3590" max="3590" width="9.85546875" customWidth="1"/>
    <col min="3591" max="3591" width="8.5703125" customWidth="1"/>
    <col min="3592" max="3592" width="8.28515625" customWidth="1"/>
    <col min="3593" max="3593" width="2.7109375" customWidth="1"/>
    <col min="3594" max="3595" width="8.7109375" customWidth="1"/>
    <col min="3596" max="3596" width="10.42578125" customWidth="1"/>
    <col min="3597" max="3597" width="10.140625" customWidth="1"/>
    <col min="3598" max="3598" width="11" customWidth="1"/>
    <col min="3599" max="3599" width="10.28515625" customWidth="1"/>
    <col min="3600" max="3600" width="9.7109375" customWidth="1"/>
    <col min="3601" max="3601" width="13.28515625" customWidth="1"/>
    <col min="3840" max="3840" width="4.42578125" customWidth="1"/>
    <col min="3841" max="3841" width="4.5703125" customWidth="1"/>
    <col min="3842" max="3842" width="10" customWidth="1"/>
    <col min="3843" max="3843" width="12.28515625" bestFit="1" customWidth="1"/>
    <col min="3844" max="3844" width="5.7109375" customWidth="1"/>
    <col min="3845" max="3845" width="9.42578125" customWidth="1"/>
    <col min="3846" max="3846" width="9.85546875" customWidth="1"/>
    <col min="3847" max="3847" width="8.5703125" customWidth="1"/>
    <col min="3848" max="3848" width="8.28515625" customWidth="1"/>
    <col min="3849" max="3849" width="2.7109375" customWidth="1"/>
    <col min="3850" max="3851" width="8.7109375" customWidth="1"/>
    <col min="3852" max="3852" width="10.42578125" customWidth="1"/>
    <col min="3853" max="3853" width="10.140625" customWidth="1"/>
    <col min="3854" max="3854" width="11" customWidth="1"/>
    <col min="3855" max="3855" width="10.28515625" customWidth="1"/>
    <col min="3856" max="3856" width="9.7109375" customWidth="1"/>
    <col min="3857" max="3857" width="13.28515625" customWidth="1"/>
    <col min="4096" max="4096" width="4.42578125" customWidth="1"/>
    <col min="4097" max="4097" width="4.5703125" customWidth="1"/>
    <col min="4098" max="4098" width="10" customWidth="1"/>
    <col min="4099" max="4099" width="12.28515625" bestFit="1" customWidth="1"/>
    <col min="4100" max="4100" width="5.7109375" customWidth="1"/>
    <col min="4101" max="4101" width="9.42578125" customWidth="1"/>
    <col min="4102" max="4102" width="9.85546875" customWidth="1"/>
    <col min="4103" max="4103" width="8.5703125" customWidth="1"/>
    <col min="4104" max="4104" width="8.28515625" customWidth="1"/>
    <col min="4105" max="4105" width="2.7109375" customWidth="1"/>
    <col min="4106" max="4107" width="8.7109375" customWidth="1"/>
    <col min="4108" max="4108" width="10.42578125" customWidth="1"/>
    <col min="4109" max="4109" width="10.140625" customWidth="1"/>
    <col min="4110" max="4110" width="11" customWidth="1"/>
    <col min="4111" max="4111" width="10.28515625" customWidth="1"/>
    <col min="4112" max="4112" width="9.7109375" customWidth="1"/>
    <col min="4113" max="4113" width="13.28515625" customWidth="1"/>
    <col min="4352" max="4352" width="4.42578125" customWidth="1"/>
    <col min="4353" max="4353" width="4.5703125" customWidth="1"/>
    <col min="4354" max="4354" width="10" customWidth="1"/>
    <col min="4355" max="4355" width="12.28515625" bestFit="1" customWidth="1"/>
    <col min="4356" max="4356" width="5.7109375" customWidth="1"/>
    <col min="4357" max="4357" width="9.42578125" customWidth="1"/>
    <col min="4358" max="4358" width="9.85546875" customWidth="1"/>
    <col min="4359" max="4359" width="8.5703125" customWidth="1"/>
    <col min="4360" max="4360" width="8.28515625" customWidth="1"/>
    <col min="4361" max="4361" width="2.7109375" customWidth="1"/>
    <col min="4362" max="4363" width="8.7109375" customWidth="1"/>
    <col min="4364" max="4364" width="10.42578125" customWidth="1"/>
    <col min="4365" max="4365" width="10.140625" customWidth="1"/>
    <col min="4366" max="4366" width="11" customWidth="1"/>
    <col min="4367" max="4367" width="10.28515625" customWidth="1"/>
    <col min="4368" max="4368" width="9.7109375" customWidth="1"/>
    <col min="4369" max="4369" width="13.28515625" customWidth="1"/>
    <col min="4608" max="4608" width="4.42578125" customWidth="1"/>
    <col min="4609" max="4609" width="4.5703125" customWidth="1"/>
    <col min="4610" max="4610" width="10" customWidth="1"/>
    <col min="4611" max="4611" width="12.28515625" bestFit="1" customWidth="1"/>
    <col min="4612" max="4612" width="5.7109375" customWidth="1"/>
    <col min="4613" max="4613" width="9.42578125" customWidth="1"/>
    <col min="4614" max="4614" width="9.85546875" customWidth="1"/>
    <col min="4615" max="4615" width="8.5703125" customWidth="1"/>
    <col min="4616" max="4616" width="8.28515625" customWidth="1"/>
    <col min="4617" max="4617" width="2.7109375" customWidth="1"/>
    <col min="4618" max="4619" width="8.7109375" customWidth="1"/>
    <col min="4620" max="4620" width="10.42578125" customWidth="1"/>
    <col min="4621" max="4621" width="10.140625" customWidth="1"/>
    <col min="4622" max="4622" width="11" customWidth="1"/>
    <col min="4623" max="4623" width="10.28515625" customWidth="1"/>
    <col min="4624" max="4624" width="9.7109375" customWidth="1"/>
    <col min="4625" max="4625" width="13.28515625" customWidth="1"/>
    <col min="4864" max="4864" width="4.42578125" customWidth="1"/>
    <col min="4865" max="4865" width="4.5703125" customWidth="1"/>
    <col min="4866" max="4866" width="10" customWidth="1"/>
    <col min="4867" max="4867" width="12.28515625" bestFit="1" customWidth="1"/>
    <col min="4868" max="4868" width="5.7109375" customWidth="1"/>
    <col min="4869" max="4869" width="9.42578125" customWidth="1"/>
    <col min="4870" max="4870" width="9.85546875" customWidth="1"/>
    <col min="4871" max="4871" width="8.5703125" customWidth="1"/>
    <col min="4872" max="4872" width="8.28515625" customWidth="1"/>
    <col min="4873" max="4873" width="2.7109375" customWidth="1"/>
    <col min="4874" max="4875" width="8.7109375" customWidth="1"/>
    <col min="4876" max="4876" width="10.42578125" customWidth="1"/>
    <col min="4877" max="4877" width="10.140625" customWidth="1"/>
    <col min="4878" max="4878" width="11" customWidth="1"/>
    <col min="4879" max="4879" width="10.28515625" customWidth="1"/>
    <col min="4880" max="4880" width="9.7109375" customWidth="1"/>
    <col min="4881" max="4881" width="13.28515625" customWidth="1"/>
    <col min="5120" max="5120" width="4.42578125" customWidth="1"/>
    <col min="5121" max="5121" width="4.5703125" customWidth="1"/>
    <col min="5122" max="5122" width="10" customWidth="1"/>
    <col min="5123" max="5123" width="12.28515625" bestFit="1" customWidth="1"/>
    <col min="5124" max="5124" width="5.7109375" customWidth="1"/>
    <col min="5125" max="5125" width="9.42578125" customWidth="1"/>
    <col min="5126" max="5126" width="9.85546875" customWidth="1"/>
    <col min="5127" max="5127" width="8.5703125" customWidth="1"/>
    <col min="5128" max="5128" width="8.28515625" customWidth="1"/>
    <col min="5129" max="5129" width="2.7109375" customWidth="1"/>
    <col min="5130" max="5131" width="8.7109375" customWidth="1"/>
    <col min="5132" max="5132" width="10.42578125" customWidth="1"/>
    <col min="5133" max="5133" width="10.140625" customWidth="1"/>
    <col min="5134" max="5134" width="11" customWidth="1"/>
    <col min="5135" max="5135" width="10.28515625" customWidth="1"/>
    <col min="5136" max="5136" width="9.7109375" customWidth="1"/>
    <col min="5137" max="5137" width="13.28515625" customWidth="1"/>
    <col min="5376" max="5376" width="4.42578125" customWidth="1"/>
    <col min="5377" max="5377" width="4.5703125" customWidth="1"/>
    <col min="5378" max="5378" width="10" customWidth="1"/>
    <col min="5379" max="5379" width="12.28515625" bestFit="1" customWidth="1"/>
    <col min="5380" max="5380" width="5.7109375" customWidth="1"/>
    <col min="5381" max="5381" width="9.42578125" customWidth="1"/>
    <col min="5382" max="5382" width="9.85546875" customWidth="1"/>
    <col min="5383" max="5383" width="8.5703125" customWidth="1"/>
    <col min="5384" max="5384" width="8.28515625" customWidth="1"/>
    <col min="5385" max="5385" width="2.7109375" customWidth="1"/>
    <col min="5386" max="5387" width="8.7109375" customWidth="1"/>
    <col min="5388" max="5388" width="10.42578125" customWidth="1"/>
    <col min="5389" max="5389" width="10.140625" customWidth="1"/>
    <col min="5390" max="5390" width="11" customWidth="1"/>
    <col min="5391" max="5391" width="10.28515625" customWidth="1"/>
    <col min="5392" max="5392" width="9.7109375" customWidth="1"/>
    <col min="5393" max="5393" width="13.28515625" customWidth="1"/>
    <col min="5632" max="5632" width="4.42578125" customWidth="1"/>
    <col min="5633" max="5633" width="4.5703125" customWidth="1"/>
    <col min="5634" max="5634" width="10" customWidth="1"/>
    <col min="5635" max="5635" width="12.28515625" bestFit="1" customWidth="1"/>
    <col min="5636" max="5636" width="5.7109375" customWidth="1"/>
    <col min="5637" max="5637" width="9.42578125" customWidth="1"/>
    <col min="5638" max="5638" width="9.85546875" customWidth="1"/>
    <col min="5639" max="5639" width="8.5703125" customWidth="1"/>
    <col min="5640" max="5640" width="8.28515625" customWidth="1"/>
    <col min="5641" max="5641" width="2.7109375" customWidth="1"/>
    <col min="5642" max="5643" width="8.7109375" customWidth="1"/>
    <col min="5644" max="5644" width="10.42578125" customWidth="1"/>
    <col min="5645" max="5645" width="10.140625" customWidth="1"/>
    <col min="5646" max="5646" width="11" customWidth="1"/>
    <col min="5647" max="5647" width="10.28515625" customWidth="1"/>
    <col min="5648" max="5648" width="9.7109375" customWidth="1"/>
    <col min="5649" max="5649" width="13.28515625" customWidth="1"/>
    <col min="5888" max="5888" width="4.42578125" customWidth="1"/>
    <col min="5889" max="5889" width="4.5703125" customWidth="1"/>
    <col min="5890" max="5890" width="10" customWidth="1"/>
    <col min="5891" max="5891" width="12.28515625" bestFit="1" customWidth="1"/>
    <col min="5892" max="5892" width="5.7109375" customWidth="1"/>
    <col min="5893" max="5893" width="9.42578125" customWidth="1"/>
    <col min="5894" max="5894" width="9.85546875" customWidth="1"/>
    <col min="5895" max="5895" width="8.5703125" customWidth="1"/>
    <col min="5896" max="5896" width="8.28515625" customWidth="1"/>
    <col min="5897" max="5897" width="2.7109375" customWidth="1"/>
    <col min="5898" max="5899" width="8.7109375" customWidth="1"/>
    <col min="5900" max="5900" width="10.42578125" customWidth="1"/>
    <col min="5901" max="5901" width="10.140625" customWidth="1"/>
    <col min="5902" max="5902" width="11" customWidth="1"/>
    <col min="5903" max="5903" width="10.28515625" customWidth="1"/>
    <col min="5904" max="5904" width="9.7109375" customWidth="1"/>
    <col min="5905" max="5905" width="13.28515625" customWidth="1"/>
    <col min="6144" max="6144" width="4.42578125" customWidth="1"/>
    <col min="6145" max="6145" width="4.5703125" customWidth="1"/>
    <col min="6146" max="6146" width="10" customWidth="1"/>
    <col min="6147" max="6147" width="12.28515625" bestFit="1" customWidth="1"/>
    <col min="6148" max="6148" width="5.7109375" customWidth="1"/>
    <col min="6149" max="6149" width="9.42578125" customWidth="1"/>
    <col min="6150" max="6150" width="9.85546875" customWidth="1"/>
    <col min="6151" max="6151" width="8.5703125" customWidth="1"/>
    <col min="6152" max="6152" width="8.28515625" customWidth="1"/>
    <col min="6153" max="6153" width="2.7109375" customWidth="1"/>
    <col min="6154" max="6155" width="8.7109375" customWidth="1"/>
    <col min="6156" max="6156" width="10.42578125" customWidth="1"/>
    <col min="6157" max="6157" width="10.140625" customWidth="1"/>
    <col min="6158" max="6158" width="11" customWidth="1"/>
    <col min="6159" max="6159" width="10.28515625" customWidth="1"/>
    <col min="6160" max="6160" width="9.7109375" customWidth="1"/>
    <col min="6161" max="6161" width="13.28515625" customWidth="1"/>
    <col min="6400" max="6400" width="4.42578125" customWidth="1"/>
    <col min="6401" max="6401" width="4.5703125" customWidth="1"/>
    <col min="6402" max="6402" width="10" customWidth="1"/>
    <col min="6403" max="6403" width="12.28515625" bestFit="1" customWidth="1"/>
    <col min="6404" max="6404" width="5.7109375" customWidth="1"/>
    <col min="6405" max="6405" width="9.42578125" customWidth="1"/>
    <col min="6406" max="6406" width="9.85546875" customWidth="1"/>
    <col min="6407" max="6407" width="8.5703125" customWidth="1"/>
    <col min="6408" max="6408" width="8.28515625" customWidth="1"/>
    <col min="6409" max="6409" width="2.7109375" customWidth="1"/>
    <col min="6410" max="6411" width="8.7109375" customWidth="1"/>
    <col min="6412" max="6412" width="10.42578125" customWidth="1"/>
    <col min="6413" max="6413" width="10.140625" customWidth="1"/>
    <col min="6414" max="6414" width="11" customWidth="1"/>
    <col min="6415" max="6415" width="10.28515625" customWidth="1"/>
    <col min="6416" max="6416" width="9.7109375" customWidth="1"/>
    <col min="6417" max="6417" width="13.28515625" customWidth="1"/>
    <col min="6656" max="6656" width="4.42578125" customWidth="1"/>
    <col min="6657" max="6657" width="4.5703125" customWidth="1"/>
    <col min="6658" max="6658" width="10" customWidth="1"/>
    <col min="6659" max="6659" width="12.28515625" bestFit="1" customWidth="1"/>
    <col min="6660" max="6660" width="5.7109375" customWidth="1"/>
    <col min="6661" max="6661" width="9.42578125" customWidth="1"/>
    <col min="6662" max="6662" width="9.85546875" customWidth="1"/>
    <col min="6663" max="6663" width="8.5703125" customWidth="1"/>
    <col min="6664" max="6664" width="8.28515625" customWidth="1"/>
    <col min="6665" max="6665" width="2.7109375" customWidth="1"/>
    <col min="6666" max="6667" width="8.7109375" customWidth="1"/>
    <col min="6668" max="6668" width="10.42578125" customWidth="1"/>
    <col min="6669" max="6669" width="10.140625" customWidth="1"/>
    <col min="6670" max="6670" width="11" customWidth="1"/>
    <col min="6671" max="6671" width="10.28515625" customWidth="1"/>
    <col min="6672" max="6672" width="9.7109375" customWidth="1"/>
    <col min="6673" max="6673" width="13.28515625" customWidth="1"/>
    <col min="6912" max="6912" width="4.42578125" customWidth="1"/>
    <col min="6913" max="6913" width="4.5703125" customWidth="1"/>
    <col min="6914" max="6914" width="10" customWidth="1"/>
    <col min="6915" max="6915" width="12.28515625" bestFit="1" customWidth="1"/>
    <col min="6916" max="6916" width="5.7109375" customWidth="1"/>
    <col min="6917" max="6917" width="9.42578125" customWidth="1"/>
    <col min="6918" max="6918" width="9.85546875" customWidth="1"/>
    <col min="6919" max="6919" width="8.5703125" customWidth="1"/>
    <col min="6920" max="6920" width="8.28515625" customWidth="1"/>
    <col min="6921" max="6921" width="2.7109375" customWidth="1"/>
    <col min="6922" max="6923" width="8.7109375" customWidth="1"/>
    <col min="6924" max="6924" width="10.42578125" customWidth="1"/>
    <col min="6925" max="6925" width="10.140625" customWidth="1"/>
    <col min="6926" max="6926" width="11" customWidth="1"/>
    <col min="6927" max="6927" width="10.28515625" customWidth="1"/>
    <col min="6928" max="6928" width="9.7109375" customWidth="1"/>
    <col min="6929" max="6929" width="13.28515625" customWidth="1"/>
    <col min="7168" max="7168" width="4.42578125" customWidth="1"/>
    <col min="7169" max="7169" width="4.5703125" customWidth="1"/>
    <col min="7170" max="7170" width="10" customWidth="1"/>
    <col min="7171" max="7171" width="12.28515625" bestFit="1" customWidth="1"/>
    <col min="7172" max="7172" width="5.7109375" customWidth="1"/>
    <col min="7173" max="7173" width="9.42578125" customWidth="1"/>
    <col min="7174" max="7174" width="9.85546875" customWidth="1"/>
    <col min="7175" max="7175" width="8.5703125" customWidth="1"/>
    <col min="7176" max="7176" width="8.28515625" customWidth="1"/>
    <col min="7177" max="7177" width="2.7109375" customWidth="1"/>
    <col min="7178" max="7179" width="8.7109375" customWidth="1"/>
    <col min="7180" max="7180" width="10.42578125" customWidth="1"/>
    <col min="7181" max="7181" width="10.140625" customWidth="1"/>
    <col min="7182" max="7182" width="11" customWidth="1"/>
    <col min="7183" max="7183" width="10.28515625" customWidth="1"/>
    <col min="7184" max="7184" width="9.7109375" customWidth="1"/>
    <col min="7185" max="7185" width="13.28515625" customWidth="1"/>
    <col min="7424" max="7424" width="4.42578125" customWidth="1"/>
    <col min="7425" max="7425" width="4.5703125" customWidth="1"/>
    <col min="7426" max="7426" width="10" customWidth="1"/>
    <col min="7427" max="7427" width="12.28515625" bestFit="1" customWidth="1"/>
    <col min="7428" max="7428" width="5.7109375" customWidth="1"/>
    <col min="7429" max="7429" width="9.42578125" customWidth="1"/>
    <col min="7430" max="7430" width="9.85546875" customWidth="1"/>
    <col min="7431" max="7431" width="8.5703125" customWidth="1"/>
    <col min="7432" max="7432" width="8.28515625" customWidth="1"/>
    <col min="7433" max="7433" width="2.7109375" customWidth="1"/>
    <col min="7434" max="7435" width="8.7109375" customWidth="1"/>
    <col min="7436" max="7436" width="10.42578125" customWidth="1"/>
    <col min="7437" max="7437" width="10.140625" customWidth="1"/>
    <col min="7438" max="7438" width="11" customWidth="1"/>
    <col min="7439" max="7439" width="10.28515625" customWidth="1"/>
    <col min="7440" max="7440" width="9.7109375" customWidth="1"/>
    <col min="7441" max="7441" width="13.28515625" customWidth="1"/>
    <col min="7680" max="7680" width="4.42578125" customWidth="1"/>
    <col min="7681" max="7681" width="4.5703125" customWidth="1"/>
    <col min="7682" max="7682" width="10" customWidth="1"/>
    <col min="7683" max="7683" width="12.28515625" bestFit="1" customWidth="1"/>
    <col min="7684" max="7684" width="5.7109375" customWidth="1"/>
    <col min="7685" max="7685" width="9.42578125" customWidth="1"/>
    <col min="7686" max="7686" width="9.85546875" customWidth="1"/>
    <col min="7687" max="7687" width="8.5703125" customWidth="1"/>
    <col min="7688" max="7688" width="8.28515625" customWidth="1"/>
    <col min="7689" max="7689" width="2.7109375" customWidth="1"/>
    <col min="7690" max="7691" width="8.7109375" customWidth="1"/>
    <col min="7692" max="7692" width="10.42578125" customWidth="1"/>
    <col min="7693" max="7693" width="10.140625" customWidth="1"/>
    <col min="7694" max="7694" width="11" customWidth="1"/>
    <col min="7695" max="7695" width="10.28515625" customWidth="1"/>
    <col min="7696" max="7696" width="9.7109375" customWidth="1"/>
    <col min="7697" max="7697" width="13.28515625" customWidth="1"/>
    <col min="7936" max="7936" width="4.42578125" customWidth="1"/>
    <col min="7937" max="7937" width="4.5703125" customWidth="1"/>
    <col min="7938" max="7938" width="10" customWidth="1"/>
    <col min="7939" max="7939" width="12.28515625" bestFit="1" customWidth="1"/>
    <col min="7940" max="7940" width="5.7109375" customWidth="1"/>
    <col min="7941" max="7941" width="9.42578125" customWidth="1"/>
    <col min="7942" max="7942" width="9.85546875" customWidth="1"/>
    <col min="7943" max="7943" width="8.5703125" customWidth="1"/>
    <col min="7944" max="7944" width="8.28515625" customWidth="1"/>
    <col min="7945" max="7945" width="2.7109375" customWidth="1"/>
    <col min="7946" max="7947" width="8.7109375" customWidth="1"/>
    <col min="7948" max="7948" width="10.42578125" customWidth="1"/>
    <col min="7949" max="7949" width="10.140625" customWidth="1"/>
    <col min="7950" max="7950" width="11" customWidth="1"/>
    <col min="7951" max="7951" width="10.28515625" customWidth="1"/>
    <col min="7952" max="7952" width="9.7109375" customWidth="1"/>
    <col min="7953" max="7953" width="13.28515625" customWidth="1"/>
    <col min="8192" max="8192" width="4.42578125" customWidth="1"/>
    <col min="8193" max="8193" width="4.5703125" customWidth="1"/>
    <col min="8194" max="8194" width="10" customWidth="1"/>
    <col min="8195" max="8195" width="12.28515625" bestFit="1" customWidth="1"/>
    <col min="8196" max="8196" width="5.7109375" customWidth="1"/>
    <col min="8197" max="8197" width="9.42578125" customWidth="1"/>
    <col min="8198" max="8198" width="9.85546875" customWidth="1"/>
    <col min="8199" max="8199" width="8.5703125" customWidth="1"/>
    <col min="8200" max="8200" width="8.28515625" customWidth="1"/>
    <col min="8201" max="8201" width="2.7109375" customWidth="1"/>
    <col min="8202" max="8203" width="8.7109375" customWidth="1"/>
    <col min="8204" max="8204" width="10.42578125" customWidth="1"/>
    <col min="8205" max="8205" width="10.140625" customWidth="1"/>
    <col min="8206" max="8206" width="11" customWidth="1"/>
    <col min="8207" max="8207" width="10.28515625" customWidth="1"/>
    <col min="8208" max="8208" width="9.7109375" customWidth="1"/>
    <col min="8209" max="8209" width="13.28515625" customWidth="1"/>
    <col min="8448" max="8448" width="4.42578125" customWidth="1"/>
    <col min="8449" max="8449" width="4.5703125" customWidth="1"/>
    <col min="8450" max="8450" width="10" customWidth="1"/>
    <col min="8451" max="8451" width="12.28515625" bestFit="1" customWidth="1"/>
    <col min="8452" max="8452" width="5.7109375" customWidth="1"/>
    <col min="8453" max="8453" width="9.42578125" customWidth="1"/>
    <col min="8454" max="8454" width="9.85546875" customWidth="1"/>
    <col min="8455" max="8455" width="8.5703125" customWidth="1"/>
    <col min="8456" max="8456" width="8.28515625" customWidth="1"/>
    <col min="8457" max="8457" width="2.7109375" customWidth="1"/>
    <col min="8458" max="8459" width="8.7109375" customWidth="1"/>
    <col min="8460" max="8460" width="10.42578125" customWidth="1"/>
    <col min="8461" max="8461" width="10.140625" customWidth="1"/>
    <col min="8462" max="8462" width="11" customWidth="1"/>
    <col min="8463" max="8463" width="10.28515625" customWidth="1"/>
    <col min="8464" max="8464" width="9.7109375" customWidth="1"/>
    <col min="8465" max="8465" width="13.28515625" customWidth="1"/>
    <col min="8704" max="8704" width="4.42578125" customWidth="1"/>
    <col min="8705" max="8705" width="4.5703125" customWidth="1"/>
    <col min="8706" max="8706" width="10" customWidth="1"/>
    <col min="8707" max="8707" width="12.28515625" bestFit="1" customWidth="1"/>
    <col min="8708" max="8708" width="5.7109375" customWidth="1"/>
    <col min="8709" max="8709" width="9.42578125" customWidth="1"/>
    <col min="8710" max="8710" width="9.85546875" customWidth="1"/>
    <col min="8711" max="8711" width="8.5703125" customWidth="1"/>
    <col min="8712" max="8712" width="8.28515625" customWidth="1"/>
    <col min="8713" max="8713" width="2.7109375" customWidth="1"/>
    <col min="8714" max="8715" width="8.7109375" customWidth="1"/>
    <col min="8716" max="8716" width="10.42578125" customWidth="1"/>
    <col min="8717" max="8717" width="10.140625" customWidth="1"/>
    <col min="8718" max="8718" width="11" customWidth="1"/>
    <col min="8719" max="8719" width="10.28515625" customWidth="1"/>
    <col min="8720" max="8720" width="9.7109375" customWidth="1"/>
    <col min="8721" max="8721" width="13.28515625" customWidth="1"/>
    <col min="8960" max="8960" width="4.42578125" customWidth="1"/>
    <col min="8961" max="8961" width="4.5703125" customWidth="1"/>
    <col min="8962" max="8962" width="10" customWidth="1"/>
    <col min="8963" max="8963" width="12.28515625" bestFit="1" customWidth="1"/>
    <col min="8964" max="8964" width="5.7109375" customWidth="1"/>
    <col min="8965" max="8965" width="9.42578125" customWidth="1"/>
    <col min="8966" max="8966" width="9.85546875" customWidth="1"/>
    <col min="8967" max="8967" width="8.5703125" customWidth="1"/>
    <col min="8968" max="8968" width="8.28515625" customWidth="1"/>
    <col min="8969" max="8969" width="2.7109375" customWidth="1"/>
    <col min="8970" max="8971" width="8.7109375" customWidth="1"/>
    <col min="8972" max="8972" width="10.42578125" customWidth="1"/>
    <col min="8973" max="8973" width="10.140625" customWidth="1"/>
    <col min="8974" max="8974" width="11" customWidth="1"/>
    <col min="8975" max="8975" width="10.28515625" customWidth="1"/>
    <col min="8976" max="8976" width="9.7109375" customWidth="1"/>
    <col min="8977" max="8977" width="13.28515625" customWidth="1"/>
    <col min="9216" max="9216" width="4.42578125" customWidth="1"/>
    <col min="9217" max="9217" width="4.5703125" customWidth="1"/>
    <col min="9218" max="9218" width="10" customWidth="1"/>
    <col min="9219" max="9219" width="12.28515625" bestFit="1" customWidth="1"/>
    <col min="9220" max="9220" width="5.7109375" customWidth="1"/>
    <col min="9221" max="9221" width="9.42578125" customWidth="1"/>
    <col min="9222" max="9222" width="9.85546875" customWidth="1"/>
    <col min="9223" max="9223" width="8.5703125" customWidth="1"/>
    <col min="9224" max="9224" width="8.28515625" customWidth="1"/>
    <col min="9225" max="9225" width="2.7109375" customWidth="1"/>
    <col min="9226" max="9227" width="8.7109375" customWidth="1"/>
    <col min="9228" max="9228" width="10.42578125" customWidth="1"/>
    <col min="9229" max="9229" width="10.140625" customWidth="1"/>
    <col min="9230" max="9230" width="11" customWidth="1"/>
    <col min="9231" max="9231" width="10.28515625" customWidth="1"/>
    <col min="9232" max="9232" width="9.7109375" customWidth="1"/>
    <col min="9233" max="9233" width="13.28515625" customWidth="1"/>
    <col min="9472" max="9472" width="4.42578125" customWidth="1"/>
    <col min="9473" max="9473" width="4.5703125" customWidth="1"/>
    <col min="9474" max="9474" width="10" customWidth="1"/>
    <col min="9475" max="9475" width="12.28515625" bestFit="1" customWidth="1"/>
    <col min="9476" max="9476" width="5.7109375" customWidth="1"/>
    <col min="9477" max="9477" width="9.42578125" customWidth="1"/>
    <col min="9478" max="9478" width="9.85546875" customWidth="1"/>
    <col min="9479" max="9479" width="8.5703125" customWidth="1"/>
    <col min="9480" max="9480" width="8.28515625" customWidth="1"/>
    <col min="9481" max="9481" width="2.7109375" customWidth="1"/>
    <col min="9482" max="9483" width="8.7109375" customWidth="1"/>
    <col min="9484" max="9484" width="10.42578125" customWidth="1"/>
    <col min="9485" max="9485" width="10.140625" customWidth="1"/>
    <col min="9486" max="9486" width="11" customWidth="1"/>
    <col min="9487" max="9487" width="10.28515625" customWidth="1"/>
    <col min="9488" max="9488" width="9.7109375" customWidth="1"/>
    <col min="9489" max="9489" width="13.28515625" customWidth="1"/>
    <col min="9728" max="9728" width="4.42578125" customWidth="1"/>
    <col min="9729" max="9729" width="4.5703125" customWidth="1"/>
    <col min="9730" max="9730" width="10" customWidth="1"/>
    <col min="9731" max="9731" width="12.28515625" bestFit="1" customWidth="1"/>
    <col min="9732" max="9732" width="5.7109375" customWidth="1"/>
    <col min="9733" max="9733" width="9.42578125" customWidth="1"/>
    <col min="9734" max="9734" width="9.85546875" customWidth="1"/>
    <col min="9735" max="9735" width="8.5703125" customWidth="1"/>
    <col min="9736" max="9736" width="8.28515625" customWidth="1"/>
    <col min="9737" max="9737" width="2.7109375" customWidth="1"/>
    <col min="9738" max="9739" width="8.7109375" customWidth="1"/>
    <col min="9740" max="9740" width="10.42578125" customWidth="1"/>
    <col min="9741" max="9741" width="10.140625" customWidth="1"/>
    <col min="9742" max="9742" width="11" customWidth="1"/>
    <col min="9743" max="9743" width="10.28515625" customWidth="1"/>
    <col min="9744" max="9744" width="9.7109375" customWidth="1"/>
    <col min="9745" max="9745" width="13.28515625" customWidth="1"/>
    <col min="9984" max="9984" width="4.42578125" customWidth="1"/>
    <col min="9985" max="9985" width="4.5703125" customWidth="1"/>
    <col min="9986" max="9986" width="10" customWidth="1"/>
    <col min="9987" max="9987" width="12.28515625" bestFit="1" customWidth="1"/>
    <col min="9988" max="9988" width="5.7109375" customWidth="1"/>
    <col min="9989" max="9989" width="9.42578125" customWidth="1"/>
    <col min="9990" max="9990" width="9.85546875" customWidth="1"/>
    <col min="9991" max="9991" width="8.5703125" customWidth="1"/>
    <col min="9992" max="9992" width="8.28515625" customWidth="1"/>
    <col min="9993" max="9993" width="2.7109375" customWidth="1"/>
    <col min="9994" max="9995" width="8.7109375" customWidth="1"/>
    <col min="9996" max="9996" width="10.42578125" customWidth="1"/>
    <col min="9997" max="9997" width="10.140625" customWidth="1"/>
    <col min="9998" max="9998" width="11" customWidth="1"/>
    <col min="9999" max="9999" width="10.28515625" customWidth="1"/>
    <col min="10000" max="10000" width="9.7109375" customWidth="1"/>
    <col min="10001" max="10001" width="13.28515625" customWidth="1"/>
    <col min="10240" max="10240" width="4.42578125" customWidth="1"/>
    <col min="10241" max="10241" width="4.5703125" customWidth="1"/>
    <col min="10242" max="10242" width="10" customWidth="1"/>
    <col min="10243" max="10243" width="12.28515625" bestFit="1" customWidth="1"/>
    <col min="10244" max="10244" width="5.7109375" customWidth="1"/>
    <col min="10245" max="10245" width="9.42578125" customWidth="1"/>
    <col min="10246" max="10246" width="9.85546875" customWidth="1"/>
    <col min="10247" max="10247" width="8.5703125" customWidth="1"/>
    <col min="10248" max="10248" width="8.28515625" customWidth="1"/>
    <col min="10249" max="10249" width="2.7109375" customWidth="1"/>
    <col min="10250" max="10251" width="8.7109375" customWidth="1"/>
    <col min="10252" max="10252" width="10.42578125" customWidth="1"/>
    <col min="10253" max="10253" width="10.140625" customWidth="1"/>
    <col min="10254" max="10254" width="11" customWidth="1"/>
    <col min="10255" max="10255" width="10.28515625" customWidth="1"/>
    <col min="10256" max="10256" width="9.7109375" customWidth="1"/>
    <col min="10257" max="10257" width="13.28515625" customWidth="1"/>
    <col min="10496" max="10496" width="4.42578125" customWidth="1"/>
    <col min="10497" max="10497" width="4.5703125" customWidth="1"/>
    <col min="10498" max="10498" width="10" customWidth="1"/>
    <col min="10499" max="10499" width="12.28515625" bestFit="1" customWidth="1"/>
    <col min="10500" max="10500" width="5.7109375" customWidth="1"/>
    <col min="10501" max="10501" width="9.42578125" customWidth="1"/>
    <col min="10502" max="10502" width="9.85546875" customWidth="1"/>
    <col min="10503" max="10503" width="8.5703125" customWidth="1"/>
    <col min="10504" max="10504" width="8.28515625" customWidth="1"/>
    <col min="10505" max="10505" width="2.7109375" customWidth="1"/>
    <col min="10506" max="10507" width="8.7109375" customWidth="1"/>
    <col min="10508" max="10508" width="10.42578125" customWidth="1"/>
    <col min="10509" max="10509" width="10.140625" customWidth="1"/>
    <col min="10510" max="10510" width="11" customWidth="1"/>
    <col min="10511" max="10511" width="10.28515625" customWidth="1"/>
    <col min="10512" max="10512" width="9.7109375" customWidth="1"/>
    <col min="10513" max="10513" width="13.28515625" customWidth="1"/>
    <col min="10752" max="10752" width="4.42578125" customWidth="1"/>
    <col min="10753" max="10753" width="4.5703125" customWidth="1"/>
    <col min="10754" max="10754" width="10" customWidth="1"/>
    <col min="10755" max="10755" width="12.28515625" bestFit="1" customWidth="1"/>
    <col min="10756" max="10756" width="5.7109375" customWidth="1"/>
    <col min="10757" max="10757" width="9.42578125" customWidth="1"/>
    <col min="10758" max="10758" width="9.85546875" customWidth="1"/>
    <col min="10759" max="10759" width="8.5703125" customWidth="1"/>
    <col min="10760" max="10760" width="8.28515625" customWidth="1"/>
    <col min="10761" max="10761" width="2.7109375" customWidth="1"/>
    <col min="10762" max="10763" width="8.7109375" customWidth="1"/>
    <col min="10764" max="10764" width="10.42578125" customWidth="1"/>
    <col min="10765" max="10765" width="10.140625" customWidth="1"/>
    <col min="10766" max="10766" width="11" customWidth="1"/>
    <col min="10767" max="10767" width="10.28515625" customWidth="1"/>
    <col min="10768" max="10768" width="9.7109375" customWidth="1"/>
    <col min="10769" max="10769" width="13.28515625" customWidth="1"/>
    <col min="11008" max="11008" width="4.42578125" customWidth="1"/>
    <col min="11009" max="11009" width="4.5703125" customWidth="1"/>
    <col min="11010" max="11010" width="10" customWidth="1"/>
    <col min="11011" max="11011" width="12.28515625" bestFit="1" customWidth="1"/>
    <col min="11012" max="11012" width="5.7109375" customWidth="1"/>
    <col min="11013" max="11013" width="9.42578125" customWidth="1"/>
    <col min="11014" max="11014" width="9.85546875" customWidth="1"/>
    <col min="11015" max="11015" width="8.5703125" customWidth="1"/>
    <col min="11016" max="11016" width="8.28515625" customWidth="1"/>
    <col min="11017" max="11017" width="2.7109375" customWidth="1"/>
    <col min="11018" max="11019" width="8.7109375" customWidth="1"/>
    <col min="11020" max="11020" width="10.42578125" customWidth="1"/>
    <col min="11021" max="11021" width="10.140625" customWidth="1"/>
    <col min="11022" max="11022" width="11" customWidth="1"/>
    <col min="11023" max="11023" width="10.28515625" customWidth="1"/>
    <col min="11024" max="11024" width="9.7109375" customWidth="1"/>
    <col min="11025" max="11025" width="13.28515625" customWidth="1"/>
    <col min="11264" max="11264" width="4.42578125" customWidth="1"/>
    <col min="11265" max="11265" width="4.5703125" customWidth="1"/>
    <col min="11266" max="11266" width="10" customWidth="1"/>
    <col min="11267" max="11267" width="12.28515625" bestFit="1" customWidth="1"/>
    <col min="11268" max="11268" width="5.7109375" customWidth="1"/>
    <col min="11269" max="11269" width="9.42578125" customWidth="1"/>
    <col min="11270" max="11270" width="9.85546875" customWidth="1"/>
    <col min="11271" max="11271" width="8.5703125" customWidth="1"/>
    <col min="11272" max="11272" width="8.28515625" customWidth="1"/>
    <col min="11273" max="11273" width="2.7109375" customWidth="1"/>
    <col min="11274" max="11275" width="8.7109375" customWidth="1"/>
    <col min="11276" max="11276" width="10.42578125" customWidth="1"/>
    <col min="11277" max="11277" width="10.140625" customWidth="1"/>
    <col min="11278" max="11278" width="11" customWidth="1"/>
    <col min="11279" max="11279" width="10.28515625" customWidth="1"/>
    <col min="11280" max="11280" width="9.7109375" customWidth="1"/>
    <col min="11281" max="11281" width="13.28515625" customWidth="1"/>
    <col min="11520" max="11520" width="4.42578125" customWidth="1"/>
    <col min="11521" max="11521" width="4.5703125" customWidth="1"/>
    <col min="11522" max="11522" width="10" customWidth="1"/>
    <col min="11523" max="11523" width="12.28515625" bestFit="1" customWidth="1"/>
    <col min="11524" max="11524" width="5.7109375" customWidth="1"/>
    <col min="11525" max="11525" width="9.42578125" customWidth="1"/>
    <col min="11526" max="11526" width="9.85546875" customWidth="1"/>
    <col min="11527" max="11527" width="8.5703125" customWidth="1"/>
    <col min="11528" max="11528" width="8.28515625" customWidth="1"/>
    <col min="11529" max="11529" width="2.7109375" customWidth="1"/>
    <col min="11530" max="11531" width="8.7109375" customWidth="1"/>
    <col min="11532" max="11532" width="10.42578125" customWidth="1"/>
    <col min="11533" max="11533" width="10.140625" customWidth="1"/>
    <col min="11534" max="11534" width="11" customWidth="1"/>
    <col min="11535" max="11535" width="10.28515625" customWidth="1"/>
    <col min="11536" max="11536" width="9.7109375" customWidth="1"/>
    <col min="11537" max="11537" width="13.28515625" customWidth="1"/>
    <col min="11776" max="11776" width="4.42578125" customWidth="1"/>
    <col min="11777" max="11777" width="4.5703125" customWidth="1"/>
    <col min="11778" max="11778" width="10" customWidth="1"/>
    <col min="11779" max="11779" width="12.28515625" bestFit="1" customWidth="1"/>
    <col min="11780" max="11780" width="5.7109375" customWidth="1"/>
    <col min="11781" max="11781" width="9.42578125" customWidth="1"/>
    <col min="11782" max="11782" width="9.85546875" customWidth="1"/>
    <col min="11783" max="11783" width="8.5703125" customWidth="1"/>
    <col min="11784" max="11784" width="8.28515625" customWidth="1"/>
    <col min="11785" max="11785" width="2.7109375" customWidth="1"/>
    <col min="11786" max="11787" width="8.7109375" customWidth="1"/>
    <col min="11788" max="11788" width="10.42578125" customWidth="1"/>
    <col min="11789" max="11789" width="10.140625" customWidth="1"/>
    <col min="11790" max="11790" width="11" customWidth="1"/>
    <col min="11791" max="11791" width="10.28515625" customWidth="1"/>
    <col min="11792" max="11792" width="9.7109375" customWidth="1"/>
    <col min="11793" max="11793" width="13.28515625" customWidth="1"/>
    <col min="12032" max="12032" width="4.42578125" customWidth="1"/>
    <col min="12033" max="12033" width="4.5703125" customWidth="1"/>
    <col min="12034" max="12034" width="10" customWidth="1"/>
    <col min="12035" max="12035" width="12.28515625" bestFit="1" customWidth="1"/>
    <col min="12036" max="12036" width="5.7109375" customWidth="1"/>
    <col min="12037" max="12037" width="9.42578125" customWidth="1"/>
    <col min="12038" max="12038" width="9.85546875" customWidth="1"/>
    <col min="12039" max="12039" width="8.5703125" customWidth="1"/>
    <col min="12040" max="12040" width="8.28515625" customWidth="1"/>
    <col min="12041" max="12041" width="2.7109375" customWidth="1"/>
    <col min="12042" max="12043" width="8.7109375" customWidth="1"/>
    <col min="12044" max="12044" width="10.42578125" customWidth="1"/>
    <col min="12045" max="12045" width="10.140625" customWidth="1"/>
    <col min="12046" max="12046" width="11" customWidth="1"/>
    <col min="12047" max="12047" width="10.28515625" customWidth="1"/>
    <col min="12048" max="12048" width="9.7109375" customWidth="1"/>
    <col min="12049" max="12049" width="13.28515625" customWidth="1"/>
    <col min="12288" max="12288" width="4.42578125" customWidth="1"/>
    <col min="12289" max="12289" width="4.5703125" customWidth="1"/>
    <col min="12290" max="12290" width="10" customWidth="1"/>
    <col min="12291" max="12291" width="12.28515625" bestFit="1" customWidth="1"/>
    <col min="12292" max="12292" width="5.7109375" customWidth="1"/>
    <col min="12293" max="12293" width="9.42578125" customWidth="1"/>
    <col min="12294" max="12294" width="9.85546875" customWidth="1"/>
    <col min="12295" max="12295" width="8.5703125" customWidth="1"/>
    <col min="12296" max="12296" width="8.28515625" customWidth="1"/>
    <col min="12297" max="12297" width="2.7109375" customWidth="1"/>
    <col min="12298" max="12299" width="8.7109375" customWidth="1"/>
    <col min="12300" max="12300" width="10.42578125" customWidth="1"/>
    <col min="12301" max="12301" width="10.140625" customWidth="1"/>
    <col min="12302" max="12302" width="11" customWidth="1"/>
    <col min="12303" max="12303" width="10.28515625" customWidth="1"/>
    <col min="12304" max="12304" width="9.7109375" customWidth="1"/>
    <col min="12305" max="12305" width="13.28515625" customWidth="1"/>
    <col min="12544" max="12544" width="4.42578125" customWidth="1"/>
    <col min="12545" max="12545" width="4.5703125" customWidth="1"/>
    <col min="12546" max="12546" width="10" customWidth="1"/>
    <col min="12547" max="12547" width="12.28515625" bestFit="1" customWidth="1"/>
    <col min="12548" max="12548" width="5.7109375" customWidth="1"/>
    <col min="12549" max="12549" width="9.42578125" customWidth="1"/>
    <col min="12550" max="12550" width="9.85546875" customWidth="1"/>
    <col min="12551" max="12551" width="8.5703125" customWidth="1"/>
    <col min="12552" max="12552" width="8.28515625" customWidth="1"/>
    <col min="12553" max="12553" width="2.7109375" customWidth="1"/>
    <col min="12554" max="12555" width="8.7109375" customWidth="1"/>
    <col min="12556" max="12556" width="10.42578125" customWidth="1"/>
    <col min="12557" max="12557" width="10.140625" customWidth="1"/>
    <col min="12558" max="12558" width="11" customWidth="1"/>
    <col min="12559" max="12559" width="10.28515625" customWidth="1"/>
    <col min="12560" max="12560" width="9.7109375" customWidth="1"/>
    <col min="12561" max="12561" width="13.28515625" customWidth="1"/>
    <col min="12800" max="12800" width="4.42578125" customWidth="1"/>
    <col min="12801" max="12801" width="4.5703125" customWidth="1"/>
    <col min="12802" max="12802" width="10" customWidth="1"/>
    <col min="12803" max="12803" width="12.28515625" bestFit="1" customWidth="1"/>
    <col min="12804" max="12804" width="5.7109375" customWidth="1"/>
    <col min="12805" max="12805" width="9.42578125" customWidth="1"/>
    <col min="12806" max="12806" width="9.85546875" customWidth="1"/>
    <col min="12807" max="12807" width="8.5703125" customWidth="1"/>
    <col min="12808" max="12808" width="8.28515625" customWidth="1"/>
    <col min="12809" max="12809" width="2.7109375" customWidth="1"/>
    <col min="12810" max="12811" width="8.7109375" customWidth="1"/>
    <col min="12812" max="12812" width="10.42578125" customWidth="1"/>
    <col min="12813" max="12813" width="10.140625" customWidth="1"/>
    <col min="12814" max="12814" width="11" customWidth="1"/>
    <col min="12815" max="12815" width="10.28515625" customWidth="1"/>
    <col min="12816" max="12816" width="9.7109375" customWidth="1"/>
    <col min="12817" max="12817" width="13.28515625" customWidth="1"/>
    <col min="13056" max="13056" width="4.42578125" customWidth="1"/>
    <col min="13057" max="13057" width="4.5703125" customWidth="1"/>
    <col min="13058" max="13058" width="10" customWidth="1"/>
    <col min="13059" max="13059" width="12.28515625" bestFit="1" customWidth="1"/>
    <col min="13060" max="13060" width="5.7109375" customWidth="1"/>
    <col min="13061" max="13061" width="9.42578125" customWidth="1"/>
    <col min="13062" max="13062" width="9.85546875" customWidth="1"/>
    <col min="13063" max="13063" width="8.5703125" customWidth="1"/>
    <col min="13064" max="13064" width="8.28515625" customWidth="1"/>
    <col min="13065" max="13065" width="2.7109375" customWidth="1"/>
    <col min="13066" max="13067" width="8.7109375" customWidth="1"/>
    <col min="13068" max="13068" width="10.42578125" customWidth="1"/>
    <col min="13069" max="13069" width="10.140625" customWidth="1"/>
    <col min="13070" max="13070" width="11" customWidth="1"/>
    <col min="13071" max="13071" width="10.28515625" customWidth="1"/>
    <col min="13072" max="13072" width="9.7109375" customWidth="1"/>
    <col min="13073" max="13073" width="13.28515625" customWidth="1"/>
    <col min="13312" max="13312" width="4.42578125" customWidth="1"/>
    <col min="13313" max="13313" width="4.5703125" customWidth="1"/>
    <col min="13314" max="13314" width="10" customWidth="1"/>
    <col min="13315" max="13315" width="12.28515625" bestFit="1" customWidth="1"/>
    <col min="13316" max="13316" width="5.7109375" customWidth="1"/>
    <col min="13317" max="13317" width="9.42578125" customWidth="1"/>
    <col min="13318" max="13318" width="9.85546875" customWidth="1"/>
    <col min="13319" max="13319" width="8.5703125" customWidth="1"/>
    <col min="13320" max="13320" width="8.28515625" customWidth="1"/>
    <col min="13321" max="13321" width="2.7109375" customWidth="1"/>
    <col min="13322" max="13323" width="8.7109375" customWidth="1"/>
    <col min="13324" max="13324" width="10.42578125" customWidth="1"/>
    <col min="13325" max="13325" width="10.140625" customWidth="1"/>
    <col min="13326" max="13326" width="11" customWidth="1"/>
    <col min="13327" max="13327" width="10.28515625" customWidth="1"/>
    <col min="13328" max="13328" width="9.7109375" customWidth="1"/>
    <col min="13329" max="13329" width="13.28515625" customWidth="1"/>
    <col min="13568" max="13568" width="4.42578125" customWidth="1"/>
    <col min="13569" max="13569" width="4.5703125" customWidth="1"/>
    <col min="13570" max="13570" width="10" customWidth="1"/>
    <col min="13571" max="13571" width="12.28515625" bestFit="1" customWidth="1"/>
    <col min="13572" max="13572" width="5.7109375" customWidth="1"/>
    <col min="13573" max="13573" width="9.42578125" customWidth="1"/>
    <col min="13574" max="13574" width="9.85546875" customWidth="1"/>
    <col min="13575" max="13575" width="8.5703125" customWidth="1"/>
    <col min="13576" max="13576" width="8.28515625" customWidth="1"/>
    <col min="13577" max="13577" width="2.7109375" customWidth="1"/>
    <col min="13578" max="13579" width="8.7109375" customWidth="1"/>
    <col min="13580" max="13580" width="10.42578125" customWidth="1"/>
    <col min="13581" max="13581" width="10.140625" customWidth="1"/>
    <col min="13582" max="13582" width="11" customWidth="1"/>
    <col min="13583" max="13583" width="10.28515625" customWidth="1"/>
    <col min="13584" max="13584" width="9.7109375" customWidth="1"/>
    <col min="13585" max="13585" width="13.28515625" customWidth="1"/>
    <col min="13824" max="13824" width="4.42578125" customWidth="1"/>
    <col min="13825" max="13825" width="4.5703125" customWidth="1"/>
    <col min="13826" max="13826" width="10" customWidth="1"/>
    <col min="13827" max="13827" width="12.28515625" bestFit="1" customWidth="1"/>
    <col min="13828" max="13828" width="5.7109375" customWidth="1"/>
    <col min="13829" max="13829" width="9.42578125" customWidth="1"/>
    <col min="13830" max="13830" width="9.85546875" customWidth="1"/>
    <col min="13831" max="13831" width="8.5703125" customWidth="1"/>
    <col min="13832" max="13832" width="8.28515625" customWidth="1"/>
    <col min="13833" max="13833" width="2.7109375" customWidth="1"/>
    <col min="13834" max="13835" width="8.7109375" customWidth="1"/>
    <col min="13836" max="13836" width="10.42578125" customWidth="1"/>
    <col min="13837" max="13837" width="10.140625" customWidth="1"/>
    <col min="13838" max="13838" width="11" customWidth="1"/>
    <col min="13839" max="13839" width="10.28515625" customWidth="1"/>
    <col min="13840" max="13840" width="9.7109375" customWidth="1"/>
    <col min="13841" max="13841" width="13.28515625" customWidth="1"/>
    <col min="14080" max="14080" width="4.42578125" customWidth="1"/>
    <col min="14081" max="14081" width="4.5703125" customWidth="1"/>
    <col min="14082" max="14082" width="10" customWidth="1"/>
    <col min="14083" max="14083" width="12.28515625" bestFit="1" customWidth="1"/>
    <col min="14084" max="14084" width="5.7109375" customWidth="1"/>
    <col min="14085" max="14085" width="9.42578125" customWidth="1"/>
    <col min="14086" max="14086" width="9.85546875" customWidth="1"/>
    <col min="14087" max="14087" width="8.5703125" customWidth="1"/>
    <col min="14088" max="14088" width="8.28515625" customWidth="1"/>
    <col min="14089" max="14089" width="2.7109375" customWidth="1"/>
    <col min="14090" max="14091" width="8.7109375" customWidth="1"/>
    <col min="14092" max="14092" width="10.42578125" customWidth="1"/>
    <col min="14093" max="14093" width="10.140625" customWidth="1"/>
    <col min="14094" max="14094" width="11" customWidth="1"/>
    <col min="14095" max="14095" width="10.28515625" customWidth="1"/>
    <col min="14096" max="14096" width="9.7109375" customWidth="1"/>
    <col min="14097" max="14097" width="13.28515625" customWidth="1"/>
    <col min="14336" max="14336" width="4.42578125" customWidth="1"/>
    <col min="14337" max="14337" width="4.5703125" customWidth="1"/>
    <col min="14338" max="14338" width="10" customWidth="1"/>
    <col min="14339" max="14339" width="12.28515625" bestFit="1" customWidth="1"/>
    <col min="14340" max="14340" width="5.7109375" customWidth="1"/>
    <col min="14341" max="14341" width="9.42578125" customWidth="1"/>
    <col min="14342" max="14342" width="9.85546875" customWidth="1"/>
    <col min="14343" max="14343" width="8.5703125" customWidth="1"/>
    <col min="14344" max="14344" width="8.28515625" customWidth="1"/>
    <col min="14345" max="14345" width="2.7109375" customWidth="1"/>
    <col min="14346" max="14347" width="8.7109375" customWidth="1"/>
    <col min="14348" max="14348" width="10.42578125" customWidth="1"/>
    <col min="14349" max="14349" width="10.140625" customWidth="1"/>
    <col min="14350" max="14350" width="11" customWidth="1"/>
    <col min="14351" max="14351" width="10.28515625" customWidth="1"/>
    <col min="14352" max="14352" width="9.7109375" customWidth="1"/>
    <col min="14353" max="14353" width="13.28515625" customWidth="1"/>
    <col min="14592" max="14592" width="4.42578125" customWidth="1"/>
    <col min="14593" max="14593" width="4.5703125" customWidth="1"/>
    <col min="14594" max="14594" width="10" customWidth="1"/>
    <col min="14595" max="14595" width="12.28515625" bestFit="1" customWidth="1"/>
    <col min="14596" max="14596" width="5.7109375" customWidth="1"/>
    <col min="14597" max="14597" width="9.42578125" customWidth="1"/>
    <col min="14598" max="14598" width="9.85546875" customWidth="1"/>
    <col min="14599" max="14599" width="8.5703125" customWidth="1"/>
    <col min="14600" max="14600" width="8.28515625" customWidth="1"/>
    <col min="14601" max="14601" width="2.7109375" customWidth="1"/>
    <col min="14602" max="14603" width="8.7109375" customWidth="1"/>
    <col min="14604" max="14604" width="10.42578125" customWidth="1"/>
    <col min="14605" max="14605" width="10.140625" customWidth="1"/>
    <col min="14606" max="14606" width="11" customWidth="1"/>
    <col min="14607" max="14607" width="10.28515625" customWidth="1"/>
    <col min="14608" max="14608" width="9.7109375" customWidth="1"/>
    <col min="14609" max="14609" width="13.28515625" customWidth="1"/>
    <col min="14848" max="14848" width="4.42578125" customWidth="1"/>
    <col min="14849" max="14849" width="4.5703125" customWidth="1"/>
    <col min="14850" max="14850" width="10" customWidth="1"/>
    <col min="14851" max="14851" width="12.28515625" bestFit="1" customWidth="1"/>
    <col min="14852" max="14852" width="5.7109375" customWidth="1"/>
    <col min="14853" max="14853" width="9.42578125" customWidth="1"/>
    <col min="14854" max="14854" width="9.85546875" customWidth="1"/>
    <col min="14855" max="14855" width="8.5703125" customWidth="1"/>
    <col min="14856" max="14856" width="8.28515625" customWidth="1"/>
    <col min="14857" max="14857" width="2.7109375" customWidth="1"/>
    <col min="14858" max="14859" width="8.7109375" customWidth="1"/>
    <col min="14860" max="14860" width="10.42578125" customWidth="1"/>
    <col min="14861" max="14861" width="10.140625" customWidth="1"/>
    <col min="14862" max="14862" width="11" customWidth="1"/>
    <col min="14863" max="14863" width="10.28515625" customWidth="1"/>
    <col min="14864" max="14864" width="9.7109375" customWidth="1"/>
    <col min="14865" max="14865" width="13.28515625" customWidth="1"/>
    <col min="15104" max="15104" width="4.42578125" customWidth="1"/>
    <col min="15105" max="15105" width="4.5703125" customWidth="1"/>
    <col min="15106" max="15106" width="10" customWidth="1"/>
    <col min="15107" max="15107" width="12.28515625" bestFit="1" customWidth="1"/>
    <col min="15108" max="15108" width="5.7109375" customWidth="1"/>
    <col min="15109" max="15109" width="9.42578125" customWidth="1"/>
    <col min="15110" max="15110" width="9.85546875" customWidth="1"/>
    <col min="15111" max="15111" width="8.5703125" customWidth="1"/>
    <col min="15112" max="15112" width="8.28515625" customWidth="1"/>
    <col min="15113" max="15113" width="2.7109375" customWidth="1"/>
    <col min="15114" max="15115" width="8.7109375" customWidth="1"/>
    <col min="15116" max="15116" width="10.42578125" customWidth="1"/>
    <col min="15117" max="15117" width="10.140625" customWidth="1"/>
    <col min="15118" max="15118" width="11" customWidth="1"/>
    <col min="15119" max="15119" width="10.28515625" customWidth="1"/>
    <col min="15120" max="15120" width="9.7109375" customWidth="1"/>
    <col min="15121" max="15121" width="13.28515625" customWidth="1"/>
    <col min="15360" max="15360" width="4.42578125" customWidth="1"/>
    <col min="15361" max="15361" width="4.5703125" customWidth="1"/>
    <col min="15362" max="15362" width="10" customWidth="1"/>
    <col min="15363" max="15363" width="12.28515625" bestFit="1" customWidth="1"/>
    <col min="15364" max="15364" width="5.7109375" customWidth="1"/>
    <col min="15365" max="15365" width="9.42578125" customWidth="1"/>
    <col min="15366" max="15366" width="9.85546875" customWidth="1"/>
    <col min="15367" max="15367" width="8.5703125" customWidth="1"/>
    <col min="15368" max="15368" width="8.28515625" customWidth="1"/>
    <col min="15369" max="15369" width="2.7109375" customWidth="1"/>
    <col min="15370" max="15371" width="8.7109375" customWidth="1"/>
    <col min="15372" max="15372" width="10.42578125" customWidth="1"/>
    <col min="15373" max="15373" width="10.140625" customWidth="1"/>
    <col min="15374" max="15374" width="11" customWidth="1"/>
    <col min="15375" max="15375" width="10.28515625" customWidth="1"/>
    <col min="15376" max="15376" width="9.7109375" customWidth="1"/>
    <col min="15377" max="15377" width="13.28515625" customWidth="1"/>
    <col min="15616" max="15616" width="4.42578125" customWidth="1"/>
    <col min="15617" max="15617" width="4.5703125" customWidth="1"/>
    <col min="15618" max="15618" width="10" customWidth="1"/>
    <col min="15619" max="15619" width="12.28515625" bestFit="1" customWidth="1"/>
    <col min="15620" max="15620" width="5.7109375" customWidth="1"/>
    <col min="15621" max="15621" width="9.42578125" customWidth="1"/>
    <col min="15622" max="15622" width="9.85546875" customWidth="1"/>
    <col min="15623" max="15623" width="8.5703125" customWidth="1"/>
    <col min="15624" max="15624" width="8.28515625" customWidth="1"/>
    <col min="15625" max="15625" width="2.7109375" customWidth="1"/>
    <col min="15626" max="15627" width="8.7109375" customWidth="1"/>
    <col min="15628" max="15628" width="10.42578125" customWidth="1"/>
    <col min="15629" max="15629" width="10.140625" customWidth="1"/>
    <col min="15630" max="15630" width="11" customWidth="1"/>
    <col min="15631" max="15631" width="10.28515625" customWidth="1"/>
    <col min="15632" max="15632" width="9.7109375" customWidth="1"/>
    <col min="15633" max="15633" width="13.28515625" customWidth="1"/>
    <col min="15872" max="15872" width="4.42578125" customWidth="1"/>
    <col min="15873" max="15873" width="4.5703125" customWidth="1"/>
    <col min="15874" max="15874" width="10" customWidth="1"/>
    <col min="15875" max="15875" width="12.28515625" bestFit="1" customWidth="1"/>
    <col min="15876" max="15876" width="5.7109375" customWidth="1"/>
    <col min="15877" max="15877" width="9.42578125" customWidth="1"/>
    <col min="15878" max="15878" width="9.85546875" customWidth="1"/>
    <col min="15879" max="15879" width="8.5703125" customWidth="1"/>
    <col min="15880" max="15880" width="8.28515625" customWidth="1"/>
    <col min="15881" max="15881" width="2.7109375" customWidth="1"/>
    <col min="15882" max="15883" width="8.7109375" customWidth="1"/>
    <col min="15884" max="15884" width="10.42578125" customWidth="1"/>
    <col min="15885" max="15885" width="10.140625" customWidth="1"/>
    <col min="15886" max="15886" width="11" customWidth="1"/>
    <col min="15887" max="15887" width="10.28515625" customWidth="1"/>
    <col min="15888" max="15888" width="9.7109375" customWidth="1"/>
    <col min="15889" max="15889" width="13.28515625" customWidth="1"/>
    <col min="16128" max="16128" width="4.42578125" customWidth="1"/>
    <col min="16129" max="16129" width="4.5703125" customWidth="1"/>
    <col min="16130" max="16130" width="10" customWidth="1"/>
    <col min="16131" max="16131" width="12.28515625" bestFit="1" customWidth="1"/>
    <col min="16132" max="16132" width="5.7109375" customWidth="1"/>
    <col min="16133" max="16133" width="9.42578125" customWidth="1"/>
    <col min="16134" max="16134" width="9.85546875" customWidth="1"/>
    <col min="16135" max="16135" width="8.5703125" customWidth="1"/>
    <col min="16136" max="16136" width="8.28515625" customWidth="1"/>
    <col min="16137" max="16137" width="2.7109375" customWidth="1"/>
    <col min="16138" max="16139" width="8.7109375" customWidth="1"/>
    <col min="16140" max="16140" width="10.42578125" customWidth="1"/>
    <col min="16141" max="16141" width="10.140625" customWidth="1"/>
    <col min="16142" max="16142" width="11" customWidth="1"/>
    <col min="16143" max="16143" width="10.28515625" customWidth="1"/>
    <col min="16144" max="16144" width="9.7109375" customWidth="1"/>
    <col min="16145" max="16145" width="13.28515625" customWidth="1"/>
  </cols>
  <sheetData>
    <row r="1" spans="2:15">
      <c r="B1" s="239" t="s">
        <v>83</v>
      </c>
      <c r="C1" s="228"/>
      <c r="D1" s="228"/>
      <c r="E1" s="228"/>
      <c r="F1" s="222"/>
      <c r="G1" s="222"/>
      <c r="H1" s="222"/>
      <c r="I1" s="240"/>
      <c r="J1" s="241" t="s">
        <v>84</v>
      </c>
      <c r="K1" s="241"/>
      <c r="L1" s="241"/>
      <c r="M1" s="241"/>
      <c r="N1" s="241"/>
      <c r="O1" s="242"/>
    </row>
    <row r="2" spans="2:15" s="14" customFormat="1">
      <c r="B2" s="243"/>
      <c r="C2" s="245" t="s">
        <v>85</v>
      </c>
      <c r="D2" s="245" t="s">
        <v>86</v>
      </c>
      <c r="E2" s="247" t="s">
        <v>87</v>
      </c>
      <c r="F2" s="22" t="s">
        <v>88</v>
      </c>
      <c r="G2" s="23" t="s">
        <v>89</v>
      </c>
      <c r="H2" s="24" t="s">
        <v>90</v>
      </c>
      <c r="I2" s="24" t="s">
        <v>91</v>
      </c>
      <c r="J2" s="249" t="s">
        <v>88</v>
      </c>
      <c r="K2" s="250"/>
      <c r="L2" s="25" t="s">
        <v>92</v>
      </c>
      <c r="M2" s="251" t="s">
        <v>93</v>
      </c>
      <c r="N2" s="252"/>
      <c r="O2" s="26" t="s">
        <v>91</v>
      </c>
    </row>
    <row r="3" spans="2:15">
      <c r="B3" s="244"/>
      <c r="C3" s="246"/>
      <c r="D3" s="246"/>
      <c r="E3" s="248"/>
      <c r="F3" s="27" t="s">
        <v>94</v>
      </c>
      <c r="G3" s="28" t="s">
        <v>95</v>
      </c>
      <c r="H3" s="29" t="s">
        <v>96</v>
      </c>
      <c r="I3" s="29" t="s">
        <v>97</v>
      </c>
      <c r="J3" s="30" t="s">
        <v>98</v>
      </c>
      <c r="K3" s="31" t="s">
        <v>99</v>
      </c>
      <c r="L3" s="32" t="s">
        <v>100</v>
      </c>
      <c r="M3" s="253" t="s">
        <v>101</v>
      </c>
      <c r="N3" s="254"/>
      <c r="O3" s="33" t="s">
        <v>102</v>
      </c>
    </row>
    <row r="4" spans="2:15">
      <c r="C4" s="21"/>
      <c r="D4" s="21"/>
      <c r="E4" s="21"/>
      <c r="F4" s="21"/>
      <c r="G4" s="21"/>
      <c r="H4" s="21"/>
      <c r="I4" s="21"/>
      <c r="J4" s="34"/>
      <c r="K4" s="21"/>
      <c r="L4" s="34"/>
      <c r="M4" s="35"/>
      <c r="N4" s="17"/>
      <c r="O4" s="36"/>
    </row>
    <row r="5" spans="2:15">
      <c r="B5" s="236">
        <v>1</v>
      </c>
      <c r="C5" s="237" t="s">
        <v>104</v>
      </c>
      <c r="D5" s="37" t="s">
        <v>105</v>
      </c>
      <c r="E5" s="37" t="s">
        <v>106</v>
      </c>
      <c r="F5" s="37">
        <v>200</v>
      </c>
      <c r="G5" s="38">
        <v>4</v>
      </c>
      <c r="H5" s="37">
        <v>11.21</v>
      </c>
      <c r="I5" s="37">
        <v>18</v>
      </c>
      <c r="J5" s="39">
        <f>K5/H5</f>
        <v>71.364852809991078</v>
      </c>
      <c r="K5" s="37">
        <f>F5*G5</f>
        <v>800</v>
      </c>
      <c r="L5" s="39">
        <f>K5*(I5/H5)</f>
        <v>1284.5673505798393</v>
      </c>
      <c r="M5" s="40">
        <f>H5/K5</f>
        <v>1.4012500000000001E-2</v>
      </c>
      <c r="N5" s="38" t="str">
        <f>CONCATENATE(H5,"/",K5)</f>
        <v>11.21/800</v>
      </c>
      <c r="O5" s="41">
        <f t="shared" ref="O5:O9" si="0">I5*60</f>
        <v>1080</v>
      </c>
    </row>
    <row r="6" spans="2:15">
      <c r="B6" s="236"/>
      <c r="C6" s="238"/>
      <c r="D6" s="37" t="s">
        <v>107</v>
      </c>
      <c r="E6" s="37" t="s">
        <v>108</v>
      </c>
      <c r="F6" s="37">
        <v>200</v>
      </c>
      <c r="G6" s="38">
        <v>2</v>
      </c>
      <c r="H6" s="37">
        <v>5</v>
      </c>
      <c r="I6" s="37">
        <v>10</v>
      </c>
      <c r="J6" s="39">
        <f>K6/H6</f>
        <v>80</v>
      </c>
      <c r="K6" s="37">
        <f>F6*G6</f>
        <v>400</v>
      </c>
      <c r="L6" s="39">
        <f>K6*(I6/H6)</f>
        <v>800</v>
      </c>
      <c r="M6" s="40">
        <f>H6/K6</f>
        <v>1.2500000000000001E-2</v>
      </c>
      <c r="N6" s="38" t="str">
        <f>CONCATENATE(H6,"/",K6)</f>
        <v>5/400</v>
      </c>
      <c r="O6" s="41">
        <f t="shared" si="0"/>
        <v>600</v>
      </c>
    </row>
    <row r="7" spans="2:15">
      <c r="C7" s="21"/>
      <c r="D7" s="21"/>
      <c r="E7" s="21"/>
      <c r="F7" s="21"/>
      <c r="G7" s="21"/>
      <c r="H7" s="21"/>
      <c r="I7" s="21"/>
      <c r="J7" s="34"/>
      <c r="K7" s="21"/>
      <c r="L7" s="34"/>
      <c r="M7" s="35"/>
      <c r="N7" s="17"/>
      <c r="O7" s="36"/>
    </row>
    <row r="8" spans="2:15">
      <c r="B8" s="230">
        <v>2</v>
      </c>
      <c r="C8" s="231" t="s">
        <v>127</v>
      </c>
      <c r="D8" s="42" t="s">
        <v>105</v>
      </c>
      <c r="E8" s="42" t="s">
        <v>106</v>
      </c>
      <c r="F8" s="42">
        <v>200</v>
      </c>
      <c r="G8" s="38">
        <v>16</v>
      </c>
      <c r="H8" s="42">
        <v>11.21</v>
      </c>
      <c r="I8" s="42">
        <v>50</v>
      </c>
      <c r="J8" s="43">
        <f>K8/H8</f>
        <v>285.45941123996431</v>
      </c>
      <c r="K8" s="42">
        <f>F8*G8</f>
        <v>3200</v>
      </c>
      <c r="L8" s="43">
        <f>K8*(I8/H8)</f>
        <v>14272.970561998216</v>
      </c>
      <c r="M8" s="40">
        <f>H8/K8</f>
        <v>3.5031250000000002E-3</v>
      </c>
      <c r="N8" s="38" t="str">
        <f>CONCATENATE(H8,"/",K8)</f>
        <v>11.21/3200</v>
      </c>
      <c r="O8" s="41">
        <f t="shared" si="0"/>
        <v>3000</v>
      </c>
    </row>
    <row r="9" spans="2:15">
      <c r="B9" s="230"/>
      <c r="C9" s="232"/>
      <c r="D9" s="42" t="s">
        <v>107</v>
      </c>
      <c r="E9" s="42" t="s">
        <v>108</v>
      </c>
      <c r="F9" s="42">
        <v>200</v>
      </c>
      <c r="G9" s="38">
        <v>16</v>
      </c>
      <c r="H9" s="42">
        <v>5</v>
      </c>
      <c r="I9" s="42">
        <v>10</v>
      </c>
      <c r="J9" s="43">
        <f>K9/H9</f>
        <v>640</v>
      </c>
      <c r="K9" s="42">
        <f>F9*G9</f>
        <v>3200</v>
      </c>
      <c r="L9" s="43">
        <f>K9*(I9/H9)</f>
        <v>6400</v>
      </c>
      <c r="M9" s="40">
        <f>H9/K9</f>
        <v>1.5625000000000001E-3</v>
      </c>
      <c r="N9" s="38" t="str">
        <f>CONCATENATE(H9,"/",K9)</f>
        <v>5/3200</v>
      </c>
      <c r="O9" s="41">
        <f t="shared" si="0"/>
        <v>600</v>
      </c>
    </row>
    <row r="10" spans="2:15" s="8" customFormat="1">
      <c r="B10" s="20"/>
      <c r="C10" s="17"/>
      <c r="D10" s="17"/>
      <c r="E10" s="17"/>
      <c r="F10" s="17"/>
      <c r="G10" s="17"/>
      <c r="H10" s="17"/>
      <c r="I10" s="17"/>
      <c r="J10" s="36"/>
      <c r="K10" s="17"/>
      <c r="L10" s="36"/>
      <c r="M10" s="44"/>
      <c r="N10" s="17"/>
      <c r="O10" s="36"/>
    </row>
    <row r="11" spans="2:15" s="8" customFormat="1">
      <c r="B11" s="233">
        <v>3</v>
      </c>
      <c r="C11" s="234" t="s">
        <v>128</v>
      </c>
      <c r="D11" s="54" t="s">
        <v>107</v>
      </c>
      <c r="E11" s="54" t="s">
        <v>106</v>
      </c>
      <c r="F11" s="54">
        <v>200</v>
      </c>
      <c r="G11" s="38">
        <v>32</v>
      </c>
      <c r="H11" s="54">
        <v>5</v>
      </c>
      <c r="I11" s="54">
        <v>50</v>
      </c>
      <c r="J11" s="55">
        <f>K11/H11</f>
        <v>1280</v>
      </c>
      <c r="K11" s="54">
        <f>F11*G11</f>
        <v>6400</v>
      </c>
      <c r="L11" s="84">
        <f>K11*(I11/H11)</f>
        <v>64000</v>
      </c>
      <c r="M11" s="40">
        <f>H11/K11</f>
        <v>7.8125000000000004E-4</v>
      </c>
      <c r="N11" s="38" t="str">
        <f>CONCATENATE(H11,"/",K11)</f>
        <v>5/6400</v>
      </c>
      <c r="O11" s="41">
        <f>I11*60</f>
        <v>3000</v>
      </c>
    </row>
    <row r="12" spans="2:15" s="8" customFormat="1">
      <c r="B12" s="233"/>
      <c r="C12" s="235"/>
      <c r="D12" s="54" t="s">
        <v>107</v>
      </c>
      <c r="E12" s="54" t="s">
        <v>108</v>
      </c>
      <c r="F12" s="54">
        <v>200</v>
      </c>
      <c r="G12" s="38">
        <v>32</v>
      </c>
      <c r="H12" s="54">
        <v>5</v>
      </c>
      <c r="I12" s="54">
        <v>20</v>
      </c>
      <c r="J12" s="55">
        <f>K12/H12</f>
        <v>1280</v>
      </c>
      <c r="K12" s="54">
        <f>F12*G12</f>
        <v>6400</v>
      </c>
      <c r="L12" s="84">
        <f>K12*(I12/H12)</f>
        <v>25600</v>
      </c>
      <c r="M12" s="40">
        <f>H12/K12</f>
        <v>7.8125000000000004E-4</v>
      </c>
      <c r="N12" s="38" t="str">
        <f>CONCATENATE(H12,"/",K12)</f>
        <v>5/6400</v>
      </c>
      <c r="O12" s="41">
        <f>I12*60</f>
        <v>1200</v>
      </c>
    </row>
    <row r="13" spans="2:15" s="8" customFormat="1">
      <c r="B13" s="20"/>
      <c r="C13" s="17"/>
      <c r="D13" s="17"/>
      <c r="E13" s="17"/>
      <c r="F13" s="17"/>
      <c r="G13" s="17"/>
      <c r="H13" s="17"/>
      <c r="I13" s="17"/>
      <c r="J13" s="36"/>
      <c r="K13" s="17"/>
      <c r="L13" s="36"/>
      <c r="M13" s="44"/>
      <c r="N13" s="17"/>
      <c r="O13" s="36"/>
    </row>
    <row r="14" spans="2:15">
      <c r="F14" s="229" t="s">
        <v>126</v>
      </c>
      <c r="G14" s="220"/>
      <c r="H14" s="220"/>
      <c r="I14" s="220"/>
      <c r="L14" s="229" t="s">
        <v>129</v>
      </c>
      <c r="M14" s="220"/>
      <c r="N14" s="220"/>
      <c r="O14" s="220"/>
    </row>
    <row r="15" spans="2:15">
      <c r="F15" s="56" t="s">
        <v>106</v>
      </c>
      <c r="G15" s="56" t="s">
        <v>109</v>
      </c>
      <c r="H15" s="220" t="s">
        <v>110</v>
      </c>
      <c r="I15" s="220"/>
      <c r="L15" s="47" t="s">
        <v>103</v>
      </c>
      <c r="M15" s="47" t="s">
        <v>109</v>
      </c>
      <c r="N15" s="220" t="s">
        <v>122</v>
      </c>
      <c r="O15" s="220"/>
    </row>
    <row r="16" spans="2:15">
      <c r="B16" s="48"/>
      <c r="C16" s="21"/>
      <c r="D16" s="21"/>
      <c r="F16" s="56"/>
      <c r="G16" s="56" t="s">
        <v>111</v>
      </c>
      <c r="H16" s="220" t="s">
        <v>112</v>
      </c>
      <c r="I16" s="220"/>
      <c r="L16" s="56"/>
      <c r="M16" s="56" t="s">
        <v>116</v>
      </c>
      <c r="N16" s="220" t="s">
        <v>125</v>
      </c>
      <c r="O16" s="220"/>
    </row>
    <row r="17" spans="2:13">
      <c r="B17" s="227" t="s">
        <v>113</v>
      </c>
      <c r="C17" s="228"/>
      <c r="D17" s="49" t="s">
        <v>165</v>
      </c>
      <c r="F17" s="56"/>
      <c r="G17" s="56" t="s">
        <v>114</v>
      </c>
      <c r="H17" s="220" t="s">
        <v>115</v>
      </c>
      <c r="I17" s="220"/>
      <c r="J17" s="21"/>
      <c r="K17" s="21"/>
      <c r="L17" s="81"/>
      <c r="M17" s="81"/>
    </row>
    <row r="18" spans="2:13">
      <c r="B18" s="48"/>
      <c r="C18" s="50"/>
      <c r="D18" s="21"/>
      <c r="F18" s="56"/>
      <c r="G18" s="56" t="s">
        <v>116</v>
      </c>
      <c r="H18" s="220" t="s">
        <v>117</v>
      </c>
      <c r="I18" s="220"/>
      <c r="J18" s="21"/>
    </row>
    <row r="19" spans="2:13">
      <c r="B19" s="221" t="s">
        <v>118</v>
      </c>
      <c r="C19" s="222"/>
      <c r="D19" s="51" t="s">
        <v>119</v>
      </c>
      <c r="E19" s="21"/>
      <c r="F19" s="56"/>
      <c r="G19" s="56"/>
      <c r="H19" s="220"/>
      <c r="I19" s="220"/>
      <c r="J19" s="21"/>
    </row>
    <row r="20" spans="2:13">
      <c r="B20" s="223" t="s">
        <v>120</v>
      </c>
      <c r="C20" s="224"/>
      <c r="D20" s="52" t="s">
        <v>121</v>
      </c>
      <c r="E20" s="21"/>
      <c r="F20" s="56" t="s">
        <v>108</v>
      </c>
      <c r="G20" s="56" t="s">
        <v>109</v>
      </c>
      <c r="H20" s="220" t="s">
        <v>122</v>
      </c>
      <c r="I20" s="220"/>
      <c r="J20" s="21"/>
    </row>
    <row r="21" spans="2:13">
      <c r="B21" s="225" t="s">
        <v>123</v>
      </c>
      <c r="C21" s="226"/>
      <c r="D21" s="53" t="s">
        <v>124</v>
      </c>
      <c r="E21" s="21"/>
      <c r="F21" s="56"/>
      <c r="G21" s="56" t="s">
        <v>116</v>
      </c>
      <c r="H21" s="220" t="s">
        <v>125</v>
      </c>
      <c r="I21" s="220"/>
      <c r="J21" s="21"/>
      <c r="K21" s="21"/>
      <c r="L21" s="81"/>
      <c r="M21" s="81"/>
    </row>
    <row r="22" spans="2:13">
      <c r="B22" s="48"/>
      <c r="C22" s="21"/>
      <c r="D22" s="21"/>
    </row>
  </sheetData>
  <mergeCells count="30">
    <mergeCell ref="B5:B6"/>
    <mergeCell ref="C5:C6"/>
    <mergeCell ref="B1:I1"/>
    <mergeCell ref="J1:O1"/>
    <mergeCell ref="B2:B3"/>
    <mergeCell ref="C2:C3"/>
    <mergeCell ref="D2:D3"/>
    <mergeCell ref="E2:E3"/>
    <mergeCell ref="J2:K2"/>
    <mergeCell ref="M2:N2"/>
    <mergeCell ref="M3:N3"/>
    <mergeCell ref="B8:B9"/>
    <mergeCell ref="C8:C9"/>
    <mergeCell ref="B11:B12"/>
    <mergeCell ref="C11:C12"/>
    <mergeCell ref="L14:O14"/>
    <mergeCell ref="N15:O15"/>
    <mergeCell ref="N16:O16"/>
    <mergeCell ref="B17:C17"/>
    <mergeCell ref="F14:I14"/>
    <mergeCell ref="H15:I15"/>
    <mergeCell ref="H16:I16"/>
    <mergeCell ref="H17:I17"/>
    <mergeCell ref="H18:I18"/>
    <mergeCell ref="B19:C19"/>
    <mergeCell ref="B20:C20"/>
    <mergeCell ref="B21:C21"/>
    <mergeCell ref="H19:I19"/>
    <mergeCell ref="H20:I20"/>
    <mergeCell ref="H21:I21"/>
  </mergeCells>
  <conditionalFormatting sqref="O9:O10 O6 O12:O13">
    <cfRule type="cellIs" dxfId="3" priority="12" stopIfTrue="1" operator="greaterThan">
      <formula>3000</formula>
    </cfRule>
  </conditionalFormatting>
  <conditionalFormatting sqref="O8 O5 O11">
    <cfRule type="cellIs" dxfId="2" priority="11" stopIfTrue="1" operator="greaterThan">
      <formula>6600</formula>
    </cfRule>
  </conditionalFormatting>
  <conditionalFormatting sqref="L8:L10 L13">
    <cfRule type="cellIs" dxfId="1" priority="10" stopIfTrue="1" operator="greaterThan">
      <formula>20000</formula>
    </cfRule>
  </conditionalFormatting>
  <conditionalFormatting sqref="L11:L12">
    <cfRule type="colorScale" priority="3">
      <colorScale>
        <cfvo type="min" val="0"/>
        <cfvo type="num" val="100000"/>
        <color rgb="FFFF7128"/>
        <color rgb="FFFF0000"/>
      </colorScale>
    </cfRule>
    <cfRule type="cellIs" dxfId="0" priority="7" stopIfTrue="1" operator="greaterThan">
      <formula>20000</formula>
    </cfRule>
  </conditionalFormatting>
  <conditionalFormatting sqref="L12">
    <cfRule type="colorScale" priority="2">
      <colorScale>
        <cfvo type="min" val="0"/>
        <cfvo type="num" val="100000"/>
        <color theme="9"/>
        <color rgb="FFFF0000"/>
      </colorScale>
    </cfRule>
  </conditionalFormatting>
  <conditionalFormatting sqref="L11">
    <cfRule type="colorScale" priority="1">
      <colorScale>
        <cfvo type="min" val="0"/>
        <cfvo type="num" val="100000"/>
        <color theme="9"/>
        <color rgb="FFFF0000"/>
      </colorScale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16" workbookViewId="0">
      <selection activeCell="M30" sqref="M30"/>
    </sheetView>
  </sheetViews>
  <sheetFormatPr baseColWidth="10" defaultRowHeight="15"/>
  <cols>
    <col min="1" max="1" width="11.42578125" style="82"/>
    <col min="2" max="4" width="11.42578125" style="83"/>
    <col min="5" max="5" width="14.140625" style="83" customWidth="1"/>
  </cols>
  <sheetData>
    <row r="1" spans="1:7" s="261" customFormat="1" ht="15.75">
      <c r="A1" s="260" t="s">
        <v>233</v>
      </c>
      <c r="B1" s="260"/>
      <c r="C1" s="260"/>
      <c r="D1" s="260"/>
      <c r="E1" s="260"/>
      <c r="F1" s="260"/>
      <c r="G1" s="260"/>
    </row>
    <row r="2" spans="1:7" ht="5.0999999999999996" customHeight="1"/>
    <row r="3" spans="1:7">
      <c r="A3" s="86" t="s">
        <v>142</v>
      </c>
      <c r="B3" s="87"/>
      <c r="C3" s="124" t="s">
        <v>210</v>
      </c>
      <c r="D3" s="124" t="s">
        <v>211</v>
      </c>
      <c r="E3" s="124" t="s">
        <v>212</v>
      </c>
      <c r="F3" s="124" t="s">
        <v>213</v>
      </c>
      <c r="G3" s="259" t="s">
        <v>210</v>
      </c>
    </row>
    <row r="4" spans="1:7">
      <c r="A4" s="91"/>
      <c r="B4" s="81" t="s">
        <v>143</v>
      </c>
      <c r="C4" s="117" t="s">
        <v>166</v>
      </c>
      <c r="D4" s="81"/>
      <c r="E4" s="48" t="s">
        <v>167</v>
      </c>
      <c r="F4" s="81" t="s">
        <v>185</v>
      </c>
      <c r="G4" s="118" t="s">
        <v>182</v>
      </c>
    </row>
    <row r="5" spans="1:7">
      <c r="A5" s="91"/>
      <c r="B5" s="81" t="s">
        <v>144</v>
      </c>
      <c r="C5" s="117" t="s">
        <v>166</v>
      </c>
      <c r="D5" s="48" t="s">
        <v>214</v>
      </c>
      <c r="E5" s="48" t="s">
        <v>167</v>
      </c>
      <c r="F5" s="81" t="s">
        <v>185</v>
      </c>
      <c r="G5" s="118" t="s">
        <v>182</v>
      </c>
    </row>
    <row r="6" spans="1:7">
      <c r="A6" s="91"/>
      <c r="B6" s="81" t="s">
        <v>108</v>
      </c>
      <c r="C6" s="117" t="s">
        <v>166</v>
      </c>
      <c r="D6" s="48"/>
      <c r="E6" s="48" t="s">
        <v>175</v>
      </c>
      <c r="F6" s="81" t="s">
        <v>183</v>
      </c>
      <c r="G6" s="118" t="s">
        <v>182</v>
      </c>
    </row>
    <row r="7" spans="1:7">
      <c r="A7" s="91"/>
      <c r="B7" s="122" t="s">
        <v>229</v>
      </c>
      <c r="C7" s="48" t="s">
        <v>230</v>
      </c>
      <c r="D7" s="50"/>
      <c r="E7" s="48"/>
      <c r="F7" s="81"/>
      <c r="G7" s="118"/>
    </row>
    <row r="8" spans="1:7">
      <c r="A8" s="95"/>
      <c r="B8" s="123" t="s">
        <v>231</v>
      </c>
      <c r="C8" s="116" t="s">
        <v>232</v>
      </c>
      <c r="D8" s="96"/>
      <c r="E8" s="96"/>
      <c r="F8" s="97"/>
      <c r="G8" s="98"/>
    </row>
    <row r="9" spans="1:7" ht="5.0999999999999996" customHeight="1"/>
    <row r="10" spans="1:7">
      <c r="A10" s="86" t="s">
        <v>145</v>
      </c>
      <c r="B10" s="87"/>
      <c r="C10" s="114" t="s">
        <v>25</v>
      </c>
      <c r="D10" s="119" t="s">
        <v>150</v>
      </c>
      <c r="E10" s="114"/>
      <c r="F10" s="114"/>
      <c r="G10" s="90"/>
    </row>
    <row r="11" spans="1:7">
      <c r="A11" s="91" t="s">
        <v>188</v>
      </c>
      <c r="B11" s="50"/>
      <c r="C11" s="81" t="s">
        <v>146</v>
      </c>
      <c r="D11" s="120" t="s">
        <v>151</v>
      </c>
      <c r="E11" s="81" t="s">
        <v>146</v>
      </c>
      <c r="F11" s="48" t="s">
        <v>154</v>
      </c>
      <c r="G11" s="94"/>
    </row>
    <row r="12" spans="1:7">
      <c r="A12" s="91"/>
      <c r="B12" s="50"/>
      <c r="C12" s="81" t="s">
        <v>147</v>
      </c>
      <c r="D12" s="48" t="s">
        <v>152</v>
      </c>
      <c r="E12" s="81" t="s">
        <v>147</v>
      </c>
      <c r="F12" s="48" t="s">
        <v>155</v>
      </c>
      <c r="G12" s="94"/>
    </row>
    <row r="13" spans="1:7">
      <c r="A13" s="91"/>
      <c r="B13" s="50"/>
      <c r="C13" s="81" t="s">
        <v>148</v>
      </c>
      <c r="D13" s="48" t="s">
        <v>153</v>
      </c>
      <c r="E13" s="81" t="s">
        <v>148</v>
      </c>
      <c r="F13" s="48" t="s">
        <v>156</v>
      </c>
      <c r="G13" s="94"/>
    </row>
    <row r="14" spans="1:7">
      <c r="A14" s="95"/>
      <c r="B14" s="96"/>
      <c r="C14" s="115" t="s">
        <v>149</v>
      </c>
      <c r="D14" s="116" t="s">
        <v>187</v>
      </c>
      <c r="E14" s="115" t="s">
        <v>149</v>
      </c>
      <c r="F14" s="116" t="s">
        <v>186</v>
      </c>
      <c r="G14" s="98"/>
    </row>
    <row r="15" spans="1:7" ht="5.0999999999999996" customHeight="1"/>
    <row r="16" spans="1:7">
      <c r="A16" s="86" t="s">
        <v>134</v>
      </c>
      <c r="B16" s="87"/>
      <c r="C16" s="114" t="s">
        <v>143</v>
      </c>
      <c r="D16" s="121" t="s">
        <v>157</v>
      </c>
      <c r="E16" s="87"/>
      <c r="F16" s="89"/>
      <c r="G16" s="90"/>
    </row>
    <row r="17" spans="1:7">
      <c r="A17" s="91" t="s">
        <v>188</v>
      </c>
      <c r="B17" s="50"/>
      <c r="C17" s="81" t="s">
        <v>144</v>
      </c>
      <c r="D17" s="48" t="s">
        <v>158</v>
      </c>
      <c r="E17" s="50"/>
      <c r="F17" s="93"/>
      <c r="G17" s="94"/>
    </row>
    <row r="18" spans="1:7">
      <c r="A18" s="91"/>
      <c r="B18" s="50"/>
      <c r="C18" s="81" t="s">
        <v>108</v>
      </c>
      <c r="D18" s="48" t="s">
        <v>159</v>
      </c>
      <c r="E18" s="50"/>
      <c r="F18" s="93"/>
      <c r="G18" s="94"/>
    </row>
    <row r="19" spans="1:7">
      <c r="A19" s="91"/>
      <c r="B19" s="50"/>
      <c r="C19" s="81" t="s">
        <v>28</v>
      </c>
      <c r="D19" s="48" t="s">
        <v>160</v>
      </c>
      <c r="E19" s="50"/>
      <c r="F19" s="93"/>
      <c r="G19" s="94"/>
    </row>
    <row r="20" spans="1:7">
      <c r="A20" s="95"/>
      <c r="B20" s="96"/>
      <c r="C20" s="115" t="s">
        <v>27</v>
      </c>
      <c r="D20" s="116" t="s">
        <v>161</v>
      </c>
      <c r="E20" s="96"/>
      <c r="F20" s="97"/>
      <c r="G20" s="98"/>
    </row>
    <row r="21" spans="1:7" ht="5.0999999999999996" customHeight="1"/>
    <row r="22" spans="1:7">
      <c r="A22" s="86" t="s">
        <v>162</v>
      </c>
      <c r="B22" s="87"/>
      <c r="C22" s="114" t="s">
        <v>163</v>
      </c>
      <c r="D22" s="99">
        <v>6</v>
      </c>
      <c r="E22" s="100" t="s">
        <v>200</v>
      </c>
      <c r="F22" s="87" t="s">
        <v>184</v>
      </c>
      <c r="G22" s="90"/>
    </row>
    <row r="23" spans="1:7">
      <c r="A23" s="95"/>
      <c r="B23" s="96"/>
      <c r="C23" s="115" t="s">
        <v>164</v>
      </c>
      <c r="D23" s="101">
        <v>4</v>
      </c>
      <c r="E23" s="96" t="s">
        <v>97</v>
      </c>
      <c r="F23" s="96"/>
      <c r="G23" s="98"/>
    </row>
    <row r="24" spans="1:7" ht="5.0999999999999996" customHeight="1">
      <c r="A24" s="92"/>
      <c r="B24" s="50"/>
      <c r="C24" s="104"/>
      <c r="D24" s="50"/>
      <c r="E24" s="50"/>
      <c r="F24" s="93"/>
      <c r="G24" s="93"/>
    </row>
    <row r="25" spans="1:7">
      <c r="A25" s="86" t="s">
        <v>189</v>
      </c>
      <c r="B25" s="87"/>
      <c r="C25" s="87" t="s">
        <v>201</v>
      </c>
      <c r="D25" s="87"/>
      <c r="E25" s="87"/>
      <c r="F25" s="89"/>
      <c r="G25" s="90"/>
    </row>
    <row r="26" spans="1:7">
      <c r="A26" s="91"/>
      <c r="B26" s="50"/>
      <c r="C26" s="50" t="s">
        <v>202</v>
      </c>
      <c r="D26" s="50"/>
      <c r="E26" s="50"/>
      <c r="F26" s="93"/>
      <c r="G26" s="94"/>
    </row>
    <row r="27" spans="1:7">
      <c r="A27" s="91"/>
      <c r="B27" s="50"/>
      <c r="C27" s="50" t="s">
        <v>203</v>
      </c>
      <c r="D27" s="50"/>
      <c r="E27" s="50"/>
      <c r="F27" s="93"/>
      <c r="G27" s="94"/>
    </row>
    <row r="28" spans="1:7">
      <c r="A28" s="91"/>
      <c r="B28" s="50"/>
      <c r="C28" s="50" t="s">
        <v>204</v>
      </c>
      <c r="D28" s="50"/>
      <c r="E28" s="50"/>
      <c r="F28" s="93"/>
      <c r="G28" s="94"/>
    </row>
    <row r="29" spans="1:7">
      <c r="A29" s="91"/>
      <c r="B29" s="50"/>
      <c r="C29" s="50" t="s">
        <v>205</v>
      </c>
      <c r="D29" s="50"/>
      <c r="E29" s="50"/>
      <c r="F29" s="93"/>
      <c r="G29" s="94"/>
    </row>
    <row r="30" spans="1:7">
      <c r="A30" s="91"/>
      <c r="B30" s="50"/>
      <c r="C30" s="50" t="s">
        <v>206</v>
      </c>
      <c r="D30" s="50"/>
      <c r="E30" s="50"/>
      <c r="F30" s="93"/>
      <c r="G30" s="94"/>
    </row>
    <row r="31" spans="1:7">
      <c r="A31" s="91"/>
      <c r="B31" s="50"/>
      <c r="C31" s="50" t="s">
        <v>207</v>
      </c>
      <c r="D31" s="50"/>
      <c r="E31" s="50"/>
      <c r="F31" s="93"/>
      <c r="G31" s="94"/>
    </row>
    <row r="32" spans="1:7">
      <c r="A32" s="95"/>
      <c r="B32" s="96"/>
      <c r="C32" s="96" t="s">
        <v>228</v>
      </c>
      <c r="D32" s="96"/>
      <c r="E32" s="96"/>
      <c r="F32" s="97"/>
      <c r="G32" s="98"/>
    </row>
    <row r="33" spans="1:7" ht="5.0999999999999996" customHeight="1"/>
    <row r="34" spans="1:7">
      <c r="A34" s="86" t="s">
        <v>168</v>
      </c>
      <c r="B34" s="88" t="s">
        <v>97</v>
      </c>
      <c r="C34" s="87" t="s">
        <v>176</v>
      </c>
      <c r="D34" s="87"/>
      <c r="E34" s="114" t="s">
        <v>170</v>
      </c>
      <c r="F34" s="102">
        <v>50</v>
      </c>
      <c r="G34" s="90" t="s">
        <v>97</v>
      </c>
    </row>
    <row r="35" spans="1:7">
      <c r="A35" s="91"/>
      <c r="B35" s="50"/>
      <c r="C35" s="50"/>
      <c r="D35" s="50"/>
      <c r="E35" s="81" t="s">
        <v>177</v>
      </c>
      <c r="F35" s="103">
        <v>20</v>
      </c>
      <c r="G35" s="94" t="s">
        <v>97</v>
      </c>
    </row>
    <row r="36" spans="1:7">
      <c r="A36" s="91"/>
      <c r="B36" s="50"/>
      <c r="C36" s="50"/>
      <c r="D36" s="50"/>
      <c r="E36" s="81" t="s">
        <v>178</v>
      </c>
      <c r="F36" s="103">
        <v>5</v>
      </c>
      <c r="G36" s="94" t="s">
        <v>97</v>
      </c>
    </row>
    <row r="37" spans="1:7">
      <c r="A37" s="91"/>
      <c r="B37" s="50"/>
      <c r="C37" s="50" t="s">
        <v>179</v>
      </c>
      <c r="D37" s="50"/>
      <c r="E37" s="50"/>
      <c r="F37" s="103">
        <v>10</v>
      </c>
      <c r="G37" s="94" t="s">
        <v>97</v>
      </c>
    </row>
    <row r="38" spans="1:7">
      <c r="A38" s="91"/>
      <c r="B38" s="50"/>
      <c r="C38" s="50" t="s">
        <v>180</v>
      </c>
      <c r="D38" s="50"/>
      <c r="E38" s="50"/>
      <c r="F38" s="104">
        <v>0.1</v>
      </c>
      <c r="G38" s="94" t="s">
        <v>97</v>
      </c>
    </row>
    <row r="39" spans="1:7">
      <c r="A39" s="95"/>
      <c r="B39" s="96"/>
      <c r="C39" s="96" t="s">
        <v>181</v>
      </c>
      <c r="D39" s="96"/>
      <c r="E39" s="96"/>
      <c r="F39" s="101">
        <v>5</v>
      </c>
      <c r="G39" s="98" t="s">
        <v>97</v>
      </c>
    </row>
    <row r="40" spans="1:7" ht="5.0999999999999996" customHeight="1"/>
    <row r="41" spans="1:7">
      <c r="A41" s="86" t="s">
        <v>168</v>
      </c>
      <c r="B41" s="88" t="s">
        <v>101</v>
      </c>
      <c r="C41" s="87" t="s">
        <v>174</v>
      </c>
      <c r="D41" s="99"/>
      <c r="E41" s="124" t="s">
        <v>143</v>
      </c>
      <c r="F41" s="107">
        <v>970</v>
      </c>
      <c r="G41" s="90" t="s">
        <v>101</v>
      </c>
    </row>
    <row r="42" spans="1:7">
      <c r="A42" s="91"/>
      <c r="B42" s="50"/>
      <c r="C42" s="50"/>
      <c r="D42" s="105"/>
      <c r="E42" s="125" t="s">
        <v>144</v>
      </c>
      <c r="F42" s="104">
        <v>580</v>
      </c>
      <c r="G42" s="94" t="s">
        <v>101</v>
      </c>
    </row>
    <row r="43" spans="1:7">
      <c r="A43" s="91"/>
      <c r="B43" s="50"/>
      <c r="C43" s="50"/>
      <c r="D43" s="105"/>
      <c r="E43" s="125" t="s">
        <v>108</v>
      </c>
      <c r="F43" s="104">
        <v>-100</v>
      </c>
      <c r="G43" s="94" t="s">
        <v>101</v>
      </c>
    </row>
    <row r="44" spans="1:7">
      <c r="A44" s="91"/>
      <c r="B44" s="50"/>
      <c r="C44" s="92" t="s">
        <v>208</v>
      </c>
      <c r="D44" s="50"/>
      <c r="E44" s="50"/>
      <c r="F44" s="105"/>
      <c r="G44" s="94"/>
    </row>
    <row r="45" spans="1:7">
      <c r="A45" s="91"/>
      <c r="B45" s="50"/>
      <c r="C45" s="106" t="s">
        <v>190</v>
      </c>
      <c r="D45" s="50"/>
      <c r="E45" s="50"/>
      <c r="F45" s="104">
        <v>0</v>
      </c>
      <c r="G45" s="94" t="s">
        <v>101</v>
      </c>
    </row>
    <row r="46" spans="1:7">
      <c r="A46" s="91"/>
      <c r="B46" s="50"/>
      <c r="C46" s="50" t="s">
        <v>172</v>
      </c>
      <c r="D46" s="50"/>
      <c r="E46" s="50"/>
      <c r="F46" s="104">
        <v>0.5</v>
      </c>
      <c r="G46" s="94" t="s">
        <v>101</v>
      </c>
    </row>
    <row r="47" spans="1:7">
      <c r="A47" s="91"/>
      <c r="B47" s="50"/>
      <c r="C47" s="50" t="s">
        <v>191</v>
      </c>
      <c r="D47" s="50"/>
      <c r="E47" s="50"/>
      <c r="F47" s="113" t="s">
        <v>192</v>
      </c>
      <c r="G47" s="94" t="s">
        <v>101</v>
      </c>
    </row>
    <row r="48" spans="1:7">
      <c r="A48" s="91"/>
      <c r="B48" s="50"/>
      <c r="C48" s="92" t="s">
        <v>209</v>
      </c>
      <c r="D48" s="50"/>
      <c r="E48" s="50"/>
      <c r="F48" s="104">
        <v>10</v>
      </c>
      <c r="G48" s="94" t="s">
        <v>101</v>
      </c>
    </row>
    <row r="49" spans="1:7">
      <c r="A49" s="91"/>
      <c r="B49" s="50"/>
      <c r="C49" s="50" t="s">
        <v>171</v>
      </c>
      <c r="D49" s="50"/>
      <c r="E49" s="50"/>
      <c r="F49" s="104">
        <v>3</v>
      </c>
      <c r="G49" s="94" t="s">
        <v>101</v>
      </c>
    </row>
    <row r="50" spans="1:7">
      <c r="A50" s="95"/>
      <c r="B50" s="96"/>
      <c r="C50" s="96" t="s">
        <v>234</v>
      </c>
      <c r="D50" s="96"/>
      <c r="E50" s="96"/>
      <c r="F50" s="101">
        <v>10</v>
      </c>
      <c r="G50" s="98" t="s">
        <v>101</v>
      </c>
    </row>
    <row r="51" spans="1:7" ht="5.0999999999999996" customHeight="1">
      <c r="F51" s="14"/>
    </row>
    <row r="52" spans="1:7">
      <c r="A52" s="108" t="s">
        <v>169</v>
      </c>
      <c r="B52" s="109"/>
      <c r="C52" s="109" t="s">
        <v>173</v>
      </c>
      <c r="D52" s="109"/>
      <c r="E52" s="110"/>
      <c r="F52" s="111">
        <v>30.5</v>
      </c>
      <c r="G52" s="112" t="s">
        <v>101</v>
      </c>
    </row>
    <row r="53" spans="1:7">
      <c r="E53" s="85"/>
      <c r="F53" s="85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20" sqref="B20"/>
    </sheetView>
  </sheetViews>
  <sheetFormatPr baseColWidth="10" defaultRowHeight="15"/>
  <cols>
    <col min="2" max="2" width="74.42578125" bestFit="1" customWidth="1"/>
  </cols>
  <sheetData>
    <row r="1" spans="1:2">
      <c r="A1" t="s">
        <v>199</v>
      </c>
    </row>
    <row r="3" spans="1:2">
      <c r="A3" t="s">
        <v>193</v>
      </c>
      <c r="B3" t="s">
        <v>194</v>
      </c>
    </row>
    <row r="4" spans="1:2">
      <c r="A4" t="s">
        <v>195</v>
      </c>
      <c r="B4" t="s">
        <v>198</v>
      </c>
    </row>
    <row r="5" spans="1:2">
      <c r="A5" t="s">
        <v>196</v>
      </c>
      <c r="B5" t="s">
        <v>197</v>
      </c>
    </row>
    <row r="7" spans="1:2">
      <c r="A7" t="s">
        <v>215</v>
      </c>
    </row>
    <row r="9" spans="1:2">
      <c r="A9" t="s">
        <v>194</v>
      </c>
      <c r="B9" t="s">
        <v>216</v>
      </c>
    </row>
    <row r="10" spans="1:2">
      <c r="A10" t="s">
        <v>197</v>
      </c>
      <c r="B10" t="s">
        <v>218</v>
      </c>
    </row>
    <row r="11" spans="1:2">
      <c r="A11" t="s">
        <v>225</v>
      </c>
      <c r="B11" t="s">
        <v>217</v>
      </c>
    </row>
    <row r="12" spans="1:2">
      <c r="A12" t="s">
        <v>219</v>
      </c>
      <c r="B12" t="s">
        <v>222</v>
      </c>
    </row>
    <row r="13" spans="1:2">
      <c r="A13" t="s">
        <v>220</v>
      </c>
      <c r="B13" t="s">
        <v>221</v>
      </c>
    </row>
    <row r="15" spans="1:2">
      <c r="A15" t="s">
        <v>223</v>
      </c>
      <c r="B15" t="s">
        <v>226</v>
      </c>
    </row>
    <row r="16" spans="1:2">
      <c r="A16" t="s">
        <v>224</v>
      </c>
      <c r="B16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S32"/>
  <sheetViews>
    <sheetView workbookViewId="0">
      <selection activeCell="I11" sqref="I11"/>
    </sheetView>
  </sheetViews>
  <sheetFormatPr baseColWidth="10" defaultRowHeight="15"/>
  <cols>
    <col min="1" max="1" width="5.85546875" customWidth="1"/>
    <col min="2" max="2" width="30.42578125" bestFit="1" customWidth="1"/>
    <col min="3" max="3" width="8" customWidth="1"/>
    <col min="5" max="5" width="9" customWidth="1"/>
    <col min="6" max="6" width="35.7109375" customWidth="1"/>
    <col min="7" max="7" width="9" customWidth="1"/>
    <col min="8" max="8" width="8.42578125" customWidth="1"/>
    <col min="10" max="10" width="12.7109375" bestFit="1" customWidth="1"/>
  </cols>
  <sheetData>
    <row r="1" spans="2:19" s="132" customFormat="1" ht="18.75">
      <c r="B1" s="258" t="s">
        <v>235</v>
      </c>
      <c r="C1" s="258"/>
      <c r="D1" s="258"/>
      <c r="F1" s="258" t="s">
        <v>250</v>
      </c>
      <c r="G1" s="258"/>
      <c r="H1" s="258"/>
    </row>
    <row r="3" spans="2:19">
      <c r="B3" s="255" t="s">
        <v>236</v>
      </c>
      <c r="C3" s="256"/>
      <c r="D3" s="257"/>
      <c r="F3" s="130" t="s">
        <v>251</v>
      </c>
      <c r="G3" s="89">
        <f>C17*C9</f>
        <v>3200</v>
      </c>
      <c r="H3" s="90"/>
    </row>
    <row r="4" spans="2:19">
      <c r="B4" s="128"/>
      <c r="C4" s="93"/>
      <c r="D4" s="94"/>
      <c r="F4" s="128"/>
      <c r="G4" s="93"/>
      <c r="H4" s="94"/>
    </row>
    <row r="5" spans="2:19">
      <c r="B5" s="137" t="s">
        <v>240</v>
      </c>
      <c r="C5" s="133">
        <v>100</v>
      </c>
      <c r="D5" s="134" t="s">
        <v>253</v>
      </c>
      <c r="F5" s="128" t="str">
        <f>"Résolution ( "&amp;ROUND(G5*1000,2)&amp;" µ )"</f>
        <v>Résolution ( 1.56 µ )</v>
      </c>
      <c r="G5" s="131">
        <f>C22/G3</f>
        <v>1.5625000000000001E-3</v>
      </c>
      <c r="H5" s="94" t="s">
        <v>101</v>
      </c>
      <c r="S5" s="127"/>
    </row>
    <row r="6" spans="2:19">
      <c r="F6" s="128"/>
      <c r="G6" s="93"/>
      <c r="H6" s="94"/>
      <c r="S6" s="127"/>
    </row>
    <row r="7" spans="2:19">
      <c r="B7" s="255" t="s">
        <v>237</v>
      </c>
      <c r="C7" s="256"/>
      <c r="D7" s="257"/>
      <c r="F7" s="128" t="s">
        <v>254</v>
      </c>
      <c r="G7" s="93">
        <f>(600*C11)/20</f>
        <v>1200</v>
      </c>
      <c r="H7" s="94" t="s">
        <v>252</v>
      </c>
      <c r="S7" s="127"/>
    </row>
    <row r="8" spans="2:19">
      <c r="B8" s="128"/>
      <c r="C8" s="93"/>
      <c r="D8" s="94"/>
      <c r="F8" s="128"/>
      <c r="G8" s="93"/>
      <c r="H8" s="94"/>
      <c r="S8" s="127"/>
    </row>
    <row r="9" spans="2:19">
      <c r="B9" s="138" t="s">
        <v>229</v>
      </c>
      <c r="C9" s="135">
        <v>16</v>
      </c>
      <c r="D9" s="136" t="s">
        <v>246</v>
      </c>
      <c r="F9" s="128" t="str">
        <f>"Vitesse d'avance maxi sous "&amp;C11&amp;" volts"</f>
        <v>Vitesse d'avance maxi sous 40 volts</v>
      </c>
      <c r="G9" s="93">
        <f>(G7*C22)/60</f>
        <v>100</v>
      </c>
      <c r="H9" s="94" t="s">
        <v>97</v>
      </c>
      <c r="S9" s="127"/>
    </row>
    <row r="10" spans="2:19">
      <c r="B10" s="138" t="s">
        <v>241</v>
      </c>
      <c r="C10" s="139">
        <v>24</v>
      </c>
      <c r="D10" s="136" t="s">
        <v>244</v>
      </c>
      <c r="F10" s="128"/>
      <c r="G10" s="93"/>
      <c r="H10" s="94"/>
      <c r="S10" s="127"/>
    </row>
    <row r="11" spans="2:19">
      <c r="B11" s="138" t="s">
        <v>249</v>
      </c>
      <c r="C11" s="139">
        <v>40</v>
      </c>
      <c r="D11" s="136" t="s">
        <v>244</v>
      </c>
      <c r="F11" s="128" t="str">
        <f>"Fréquence nécessaire pour "&amp;G9&amp;" mm/s"</f>
        <v>Fréquence nécessaire pour 100 mm/s</v>
      </c>
      <c r="G11" s="93">
        <f>(G3*(G9/C22))/1000</f>
        <v>64</v>
      </c>
      <c r="H11" s="94" t="s">
        <v>253</v>
      </c>
      <c r="S11" s="127"/>
    </row>
    <row r="12" spans="2:19">
      <c r="B12" s="138" t="s">
        <v>242</v>
      </c>
      <c r="C12" s="139">
        <v>50</v>
      </c>
      <c r="D12" s="136" t="s">
        <v>244</v>
      </c>
      <c r="F12" s="128"/>
      <c r="G12" s="93"/>
      <c r="H12" s="94"/>
      <c r="S12" s="127"/>
    </row>
    <row r="13" spans="2:19">
      <c r="B13" s="137" t="s">
        <v>243</v>
      </c>
      <c r="C13" s="140">
        <v>4.2</v>
      </c>
      <c r="D13" s="134" t="s">
        <v>245</v>
      </c>
      <c r="F13" s="128" t="str">
        <f>"Vitesse d'avance maxi avec "&amp;C5&amp;" kHz"</f>
        <v>Vitesse d'avance maxi avec 100 kHz</v>
      </c>
      <c r="G13" s="141">
        <f>INT(MAX(IF(G9/(G11/C5)&lt;G9,G9/(G11/C5),G9)))</f>
        <v>100</v>
      </c>
      <c r="H13" s="94" t="s">
        <v>97</v>
      </c>
      <c r="S13" s="127"/>
    </row>
    <row r="14" spans="2:19">
      <c r="F14" s="128"/>
      <c r="G14" s="93"/>
      <c r="H14" s="94"/>
      <c r="S14" s="126"/>
    </row>
    <row r="15" spans="2:19">
      <c r="B15" s="255" t="s">
        <v>238</v>
      </c>
      <c r="C15" s="256"/>
      <c r="D15" s="257"/>
      <c r="F15" s="128"/>
      <c r="G15" s="93"/>
      <c r="H15" s="94"/>
      <c r="S15" s="126"/>
    </row>
    <row r="16" spans="2:19">
      <c r="B16" s="128"/>
      <c r="C16" s="93"/>
      <c r="D16" s="94"/>
      <c r="F16" s="128"/>
      <c r="G16" s="93"/>
      <c r="H16" s="94"/>
      <c r="S16" s="126"/>
    </row>
    <row r="17" spans="2:19">
      <c r="B17" s="138" t="s">
        <v>247</v>
      </c>
      <c r="C17" s="139">
        <v>200</v>
      </c>
      <c r="D17" s="136"/>
      <c r="F17" s="128"/>
      <c r="G17" s="93"/>
      <c r="H17" s="94"/>
    </row>
    <row r="18" spans="2:19">
      <c r="B18" s="137" t="s">
        <v>243</v>
      </c>
      <c r="C18" s="140">
        <v>3</v>
      </c>
      <c r="D18" s="134" t="s">
        <v>245</v>
      </c>
      <c r="F18" s="128"/>
      <c r="G18" s="93"/>
      <c r="H18" s="94"/>
    </row>
    <row r="19" spans="2:19">
      <c r="F19" s="128"/>
      <c r="G19" s="93"/>
      <c r="H19" s="94"/>
    </row>
    <row r="20" spans="2:19">
      <c r="B20" s="255" t="s">
        <v>239</v>
      </c>
      <c r="C20" s="256"/>
      <c r="D20" s="257"/>
      <c r="F20" s="128"/>
      <c r="G20" s="93"/>
      <c r="H20" s="94"/>
    </row>
    <row r="21" spans="2:19">
      <c r="B21" s="128"/>
      <c r="C21" s="93"/>
      <c r="D21" s="94"/>
      <c r="F21" s="128"/>
      <c r="G21" s="93"/>
      <c r="H21" s="94"/>
      <c r="S21" s="126"/>
    </row>
    <row r="22" spans="2:19">
      <c r="B22" s="137" t="s">
        <v>248</v>
      </c>
      <c r="C22" s="140">
        <v>5</v>
      </c>
      <c r="D22" s="134" t="s">
        <v>101</v>
      </c>
      <c r="F22" s="129"/>
      <c r="G22" s="97"/>
      <c r="H22" s="98"/>
      <c r="S22" s="126"/>
    </row>
    <row r="23" spans="2:19">
      <c r="S23" s="126"/>
    </row>
    <row r="24" spans="2:19">
      <c r="S24" s="126"/>
    </row>
    <row r="25" spans="2:19">
      <c r="S25" s="126"/>
    </row>
    <row r="26" spans="2:19">
      <c r="S26" s="126"/>
    </row>
    <row r="27" spans="2:19">
      <c r="S27" s="126"/>
    </row>
    <row r="28" spans="2:19">
      <c r="S28" s="126"/>
    </row>
    <row r="29" spans="2:19">
      <c r="S29" s="126"/>
    </row>
    <row r="30" spans="2:19">
      <c r="S30" s="126"/>
    </row>
    <row r="31" spans="2:19">
      <c r="S31" s="126"/>
    </row>
    <row r="32" spans="2:19">
      <c r="S32" s="126"/>
    </row>
  </sheetData>
  <mergeCells count="6">
    <mergeCell ref="B20:D20"/>
    <mergeCell ref="B1:D1"/>
    <mergeCell ref="F1:H1"/>
    <mergeCell ref="B3:D3"/>
    <mergeCell ref="B7:D7"/>
    <mergeCell ref="B15:D15"/>
  </mergeCells>
  <conditionalFormatting sqref="F11:H11">
    <cfRule type="colorScale" priority="3">
      <colorScale>
        <cfvo type="min" val="0"/>
        <cfvo type="num" val="$C$5"/>
        <color rgb="FF92D050"/>
        <color rgb="FFFF0000"/>
      </colorScale>
    </cfRule>
  </conditionalFormatting>
  <conditionalFormatting sqref="C11">
    <cfRule type="colorScale" priority="2">
      <colorScale>
        <cfvo type="num" val="$C$10-1"/>
        <cfvo type="percentile" val="50"/>
        <cfvo type="num" val="$C$12+1"/>
        <color rgb="FFFF0000"/>
        <color rgb="FFFFFF00"/>
        <color rgb="FFFF0000"/>
      </colorScale>
    </cfRule>
  </conditionalFormatting>
  <conditionalFormatting sqref="G15">
    <cfRule type="colorScale" priority="1">
      <colorScale>
        <cfvo type="min" val="0"/>
        <cfvo type="num" val="$C$13"/>
        <color rgb="FF92D050"/>
        <color rgb="FFFF0000"/>
      </colorScale>
    </cfRule>
  </conditionalFormatting>
  <dataValidations count="1">
    <dataValidation type="list" allowBlank="1" showInputMessage="1" showErrorMessage="1" sqref="D17">
      <formula1>$T$5:$T$8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Port parallèle</vt:lpstr>
      <vt:lpstr>Cordon parallèle</vt:lpstr>
      <vt:lpstr>Drivers</vt:lpstr>
      <vt:lpstr>Résolutions</vt:lpstr>
      <vt:lpstr>FAO</vt:lpstr>
      <vt:lpstr>Notes</vt:lpstr>
      <vt:lpstr>Calculs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2023-03-15T13:18:03Z</dcterms:modified>
</cp:coreProperties>
</file>